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024"/>
  <workbookPr showInkAnnotation="0" autoCompressPictures="0"/>
  <bookViews>
    <workbookView xWindow="340" yWindow="0" windowWidth="25040" windowHeight="14020" tabRatio="500" activeTab="1"/>
  </bookViews>
  <sheets>
    <sheet name="Figure 1A Data" sheetId="1" r:id="rId1"/>
    <sheet name="Figure 1B Data" sheetId="2" r:id="rId2"/>
  </sheets>
  <externalReferences>
    <externalReference r:id="rId3"/>
  </externalReferenc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I7" i="2" l="1"/>
  <c r="J7" i="2"/>
  <c r="K7" i="2"/>
  <c r="L7" i="2"/>
  <c r="M7" i="2"/>
  <c r="N7" i="2"/>
  <c r="O7" i="2"/>
  <c r="I6" i="2"/>
  <c r="J6" i="2"/>
  <c r="K6" i="2"/>
  <c r="L6" i="2"/>
  <c r="M6" i="2"/>
  <c r="N6" i="2"/>
  <c r="O6" i="2"/>
  <c r="I42" i="2"/>
  <c r="J42" i="2"/>
  <c r="K42" i="2"/>
  <c r="L42" i="2"/>
  <c r="M42" i="2"/>
  <c r="N42" i="2"/>
  <c r="O42" i="2"/>
  <c r="I33" i="2"/>
  <c r="J33" i="2"/>
  <c r="K33" i="2"/>
  <c r="L33" i="2"/>
  <c r="M33" i="2"/>
  <c r="N33" i="2"/>
  <c r="O33" i="2"/>
  <c r="I26" i="2"/>
  <c r="J26" i="2"/>
  <c r="K26" i="2"/>
  <c r="L26" i="2"/>
  <c r="M26" i="2"/>
  <c r="N26" i="2"/>
  <c r="O26" i="2"/>
  <c r="I46" i="2"/>
  <c r="J46" i="2"/>
  <c r="K46" i="2"/>
  <c r="L46" i="2"/>
  <c r="M46" i="2"/>
  <c r="N46" i="2"/>
  <c r="O46" i="2"/>
  <c r="I8" i="2"/>
  <c r="J8" i="2"/>
  <c r="K8" i="2"/>
  <c r="M8" i="2"/>
  <c r="N8" i="2"/>
  <c r="O8" i="2"/>
  <c r="I45" i="2"/>
  <c r="J45" i="2"/>
  <c r="K45" i="2"/>
  <c r="L45" i="2"/>
  <c r="M45" i="2"/>
  <c r="N45" i="2"/>
  <c r="O45" i="2"/>
  <c r="I29" i="2"/>
  <c r="J29" i="2"/>
  <c r="K29" i="2"/>
  <c r="L29" i="2"/>
  <c r="M29" i="2"/>
  <c r="N29" i="2"/>
  <c r="O29" i="2"/>
  <c r="I5" i="2"/>
  <c r="J5" i="2"/>
  <c r="K5" i="2"/>
  <c r="M5" i="2"/>
  <c r="N5" i="2"/>
  <c r="O5" i="2"/>
  <c r="I44" i="2"/>
  <c r="J44" i="2"/>
  <c r="K44" i="2"/>
  <c r="L44" i="2"/>
  <c r="M44" i="2"/>
  <c r="N44" i="2"/>
  <c r="O44" i="2"/>
  <c r="I32" i="2"/>
  <c r="J32" i="2"/>
  <c r="K32" i="2"/>
  <c r="L32" i="2"/>
  <c r="M32" i="2"/>
  <c r="N32" i="2"/>
  <c r="O32" i="2"/>
  <c r="I31" i="2"/>
  <c r="J31" i="2"/>
  <c r="K31" i="2"/>
  <c r="L31" i="2"/>
  <c r="M31" i="2"/>
  <c r="N31" i="2"/>
  <c r="O31" i="2"/>
  <c r="I30" i="2"/>
  <c r="J30" i="2"/>
  <c r="K30" i="2"/>
  <c r="L30" i="2"/>
  <c r="M30" i="2"/>
  <c r="N30" i="2"/>
  <c r="O30" i="2"/>
  <c r="I25" i="2"/>
  <c r="J25" i="2"/>
  <c r="K25" i="2"/>
  <c r="L25" i="2"/>
  <c r="M25" i="2"/>
  <c r="N25" i="2"/>
  <c r="O25" i="2"/>
  <c r="I15" i="2"/>
  <c r="J15" i="2"/>
  <c r="K15" i="2"/>
  <c r="L15" i="2"/>
  <c r="M15" i="2"/>
  <c r="N15" i="2"/>
  <c r="O15" i="2"/>
  <c r="I14" i="2"/>
  <c r="J14" i="2"/>
  <c r="K14" i="2"/>
  <c r="L14" i="2"/>
  <c r="M14" i="2"/>
  <c r="N14" i="2"/>
  <c r="O14" i="2"/>
  <c r="I28" i="2"/>
  <c r="J28" i="2"/>
  <c r="K28" i="2"/>
  <c r="L28" i="2"/>
  <c r="M28" i="2"/>
  <c r="N28" i="2"/>
  <c r="O28" i="2"/>
  <c r="I13" i="2"/>
  <c r="J13" i="2"/>
  <c r="K13" i="2"/>
  <c r="L13" i="2"/>
  <c r="M13" i="2"/>
  <c r="N13" i="2"/>
  <c r="O13" i="2"/>
  <c r="I12" i="2"/>
  <c r="J12" i="2"/>
  <c r="K12" i="2"/>
  <c r="L12" i="2"/>
  <c r="M12" i="2"/>
  <c r="N12" i="2"/>
  <c r="O12" i="2"/>
  <c r="I11" i="2"/>
  <c r="J11" i="2"/>
  <c r="K11" i="2"/>
  <c r="L11" i="2"/>
  <c r="M11" i="2"/>
  <c r="N11" i="2"/>
  <c r="O11" i="2"/>
  <c r="I10" i="2"/>
  <c r="J10" i="2"/>
  <c r="K10" i="2"/>
  <c r="L10" i="2"/>
  <c r="M10" i="2"/>
  <c r="N10" i="2"/>
  <c r="O10" i="2"/>
  <c r="I9" i="2"/>
  <c r="J9" i="2"/>
  <c r="K9" i="2"/>
  <c r="L9" i="2"/>
  <c r="M9" i="2"/>
  <c r="N9" i="2"/>
  <c r="O9" i="2"/>
  <c r="I41" i="2"/>
  <c r="J41" i="2"/>
  <c r="K41" i="2"/>
  <c r="M41" i="2"/>
  <c r="N41" i="2"/>
  <c r="O41" i="2"/>
  <c r="I40" i="2"/>
  <c r="J40" i="2"/>
  <c r="K40" i="2"/>
  <c r="M40" i="2"/>
  <c r="N40" i="2"/>
  <c r="O40" i="2"/>
  <c r="I39" i="2"/>
  <c r="J39" i="2"/>
  <c r="K39" i="2"/>
  <c r="M39" i="2"/>
  <c r="N39" i="2"/>
  <c r="O39" i="2"/>
  <c r="I38" i="2"/>
  <c r="J38" i="2"/>
  <c r="K38" i="2"/>
  <c r="M38" i="2"/>
  <c r="N38" i="2"/>
  <c r="O38" i="2"/>
  <c r="I37" i="2"/>
  <c r="J37" i="2"/>
  <c r="K37" i="2"/>
  <c r="M37" i="2"/>
  <c r="N37" i="2"/>
  <c r="O37" i="2"/>
  <c r="I36" i="2"/>
  <c r="J36" i="2"/>
  <c r="K36" i="2"/>
  <c r="M36" i="2"/>
  <c r="N36" i="2"/>
  <c r="O36" i="2"/>
  <c r="I35" i="2"/>
  <c r="J35" i="2"/>
  <c r="K35" i="2"/>
  <c r="M35" i="2"/>
  <c r="N35" i="2"/>
  <c r="O35" i="2"/>
  <c r="I34" i="2"/>
  <c r="J34" i="2"/>
  <c r="K34" i="2"/>
  <c r="M34" i="2"/>
  <c r="N34" i="2"/>
  <c r="O34" i="2"/>
  <c r="I27" i="2"/>
  <c r="J27" i="2"/>
  <c r="K27" i="2"/>
  <c r="L27" i="2"/>
  <c r="M27" i="2"/>
  <c r="N27" i="2"/>
  <c r="O27" i="2"/>
  <c r="I24" i="2"/>
  <c r="J24" i="2"/>
  <c r="K24" i="2"/>
  <c r="L24" i="2"/>
  <c r="M24" i="2"/>
  <c r="N24" i="2"/>
  <c r="O24" i="2"/>
  <c r="I23" i="2"/>
  <c r="J23" i="2"/>
  <c r="K23" i="2"/>
  <c r="L23" i="2"/>
  <c r="M23" i="2"/>
  <c r="N23" i="2"/>
  <c r="O23" i="2"/>
  <c r="I22" i="2"/>
  <c r="J22" i="2"/>
  <c r="K22" i="2"/>
  <c r="L22" i="2"/>
  <c r="M22" i="2"/>
  <c r="N22" i="2"/>
  <c r="O22" i="2"/>
  <c r="I21" i="2"/>
  <c r="J21" i="2"/>
  <c r="K21" i="2"/>
  <c r="L21" i="2"/>
  <c r="M21" i="2"/>
  <c r="N21" i="2"/>
  <c r="O21" i="2"/>
  <c r="I20" i="2"/>
  <c r="J20" i="2"/>
  <c r="K20" i="2"/>
  <c r="L20" i="2"/>
  <c r="M20" i="2"/>
  <c r="N20" i="2"/>
  <c r="O20" i="2"/>
  <c r="I19" i="2"/>
  <c r="J19" i="2"/>
  <c r="K19" i="2"/>
  <c r="L19" i="2"/>
  <c r="M19" i="2"/>
  <c r="N19" i="2"/>
  <c r="O19" i="2"/>
  <c r="I18" i="2"/>
  <c r="J18" i="2"/>
  <c r="K18" i="2"/>
  <c r="L18" i="2"/>
  <c r="M18" i="2"/>
  <c r="N18" i="2"/>
  <c r="O18" i="2"/>
  <c r="I17" i="2"/>
  <c r="J17" i="2"/>
  <c r="K17" i="2"/>
  <c r="L17" i="2"/>
  <c r="M17" i="2"/>
  <c r="N17" i="2"/>
  <c r="O17" i="2"/>
  <c r="I16" i="2"/>
  <c r="J16" i="2"/>
  <c r="K16" i="2"/>
  <c r="L16" i="2"/>
  <c r="M16" i="2"/>
  <c r="N16" i="2"/>
  <c r="O16" i="2"/>
  <c r="I16" i="1"/>
  <c r="J16" i="1"/>
  <c r="J15" i="1"/>
  <c r="I13" i="1"/>
  <c r="J13" i="1"/>
  <c r="J12" i="1"/>
  <c r="J11" i="1"/>
  <c r="J9" i="1"/>
  <c r="J8" i="1"/>
  <c r="J7" i="1"/>
  <c r="J6" i="1"/>
  <c r="I4" i="1"/>
  <c r="J4" i="1"/>
  <c r="I3" i="1"/>
  <c r="J3" i="1"/>
</calcChain>
</file>

<file path=xl/sharedStrings.xml><?xml version="1.0" encoding="utf-8"?>
<sst xmlns="http://schemas.openxmlformats.org/spreadsheetml/2006/main" count="237" uniqueCount="112">
  <si>
    <t>Phyla (%)</t>
  </si>
  <si>
    <t>Body subsite</t>
  </si>
  <si>
    <t>Location name on Figure</t>
  </si>
  <si>
    <t>Age group</t>
  </si>
  <si>
    <t>Country</t>
  </si>
  <si>
    <t>Actinobacteria</t>
  </si>
  <si>
    <t>Bacteroidetes</t>
  </si>
  <si>
    <t>Firmicutes</t>
  </si>
  <si>
    <t>Proteobacteria</t>
  </si>
  <si>
    <t>Other</t>
  </si>
  <si>
    <t>Sum check</t>
  </si>
  <si>
    <t>Reference</t>
  </si>
  <si>
    <t>Saliva</t>
  </si>
  <si>
    <t>elderly</t>
  </si>
  <si>
    <t>Sichuan province (China)</t>
  </si>
  <si>
    <t>estimated from Figure 5 of Xu 2015 Environmental Microbiology Oral cavity contains distinct niches with dynamic microbial communities</t>
  </si>
  <si>
    <t>stool</t>
  </si>
  <si>
    <t>GIT</t>
  </si>
  <si>
    <t>Ireland</t>
  </si>
  <si>
    <t>Claesson 2011 PNAS Composition, variability, and temporal stability of the intestinal microbiota of the elderly</t>
  </si>
  <si>
    <t>adult</t>
  </si>
  <si>
    <t>Houston, TX and St. Louis, Missouri</t>
  </si>
  <si>
    <t>Structure, function and diversity of the healthy human microbiome. Human Microbiome Project Consortium, Nature, 486 (2012), pp. 207–214</t>
  </si>
  <si>
    <t>Stool</t>
  </si>
  <si>
    <t>Mid vagina</t>
  </si>
  <si>
    <t>Vagina</t>
  </si>
  <si>
    <t>Left Antecubital fossa</t>
  </si>
  <si>
    <t>Skin</t>
  </si>
  <si>
    <t>infant</t>
  </si>
  <si>
    <t>New Jersey (USA)</t>
  </si>
  <si>
    <t>Capone 2011 J of Investigative Dermatology Diversity of the Human Skin Microbiome Early in Life</t>
  </si>
  <si>
    <t>infant (6 months)</t>
  </si>
  <si>
    <t>St. Louis, Missouri (USA)</t>
  </si>
  <si>
    <t>Lim 2015 Nature medicine "Early life dynamics of the human gut virome and bacterial microbiome in infants"</t>
  </si>
  <si>
    <t>child (primary dentition)</t>
  </si>
  <si>
    <t>neonate</t>
  </si>
  <si>
    <t>Relative abundance of bacterial phyla in stool samples worldwide (average %)</t>
  </si>
  <si>
    <t>Sum Normalisation</t>
  </si>
  <si>
    <t>Project  Name</t>
  </si>
  <si>
    <t xml:space="preserve">Sum </t>
  </si>
  <si>
    <t>7-11 aged children</t>
  </si>
  <si>
    <t>Asia (overall average)</t>
  </si>
  <si>
    <t>Lanzhou (China rural)</t>
  </si>
  <si>
    <t>Bejing (China)</t>
  </si>
  <si>
    <t>Bali (Indonesia)</t>
  </si>
  <si>
    <t>Yogakarta (Indonesia)</t>
  </si>
  <si>
    <t>Tokyo (Japan)</t>
  </si>
  <si>
    <t>Taipei (Japan)</t>
  </si>
  <si>
    <t>7-11 age children</t>
  </si>
  <si>
    <t>Bangkok (Thailand)</t>
  </si>
  <si>
    <t>Children</t>
  </si>
  <si>
    <t>Burkina Faso (Africa)</t>
  </si>
  <si>
    <t>Florence, Italy (Europe)</t>
  </si>
  <si>
    <t>20-50 aged adults</t>
  </si>
  <si>
    <t>France</t>
  </si>
  <si>
    <t>NA</t>
  </si>
  <si>
    <t>Germany</t>
  </si>
  <si>
    <t>Italy</t>
  </si>
  <si>
    <t>Sweden</t>
  </si>
  <si>
    <t>&gt;60 aged elderly</t>
  </si>
  <si>
    <t>INFABIO</t>
  </si>
  <si>
    <t xml:space="preserve">6 week old infants </t>
  </si>
  <si>
    <t>6 week old infants</t>
  </si>
  <si>
    <t>Spain</t>
  </si>
  <si>
    <t xml:space="preserve">England </t>
  </si>
  <si>
    <t>HMP</t>
  </si>
  <si>
    <t>Adults</t>
  </si>
  <si>
    <t>USA</t>
  </si>
  <si>
    <t>6 month old Infants</t>
  </si>
  <si>
    <t>Missouri (USA)</t>
  </si>
  <si>
    <t xml:space="preserve">BIRPOP </t>
  </si>
  <si>
    <t>&lt;60 month children</t>
  </si>
  <si>
    <t>India</t>
  </si>
  <si>
    <t>Malawi rural (Africa)</t>
  </si>
  <si>
    <t>Papa New Guinea</t>
  </si>
  <si>
    <t>Nebraska (USA)</t>
  </si>
  <si>
    <t>Russia</t>
  </si>
  <si>
    <t>families</t>
  </si>
  <si>
    <t>Malawia (Africa)</t>
  </si>
  <si>
    <t>18-70 years adults</t>
  </si>
  <si>
    <t>4-6 days neonates</t>
  </si>
  <si>
    <t>Switzerland</t>
  </si>
  <si>
    <t>20-40 aged adults</t>
  </si>
  <si>
    <t>8-70 years adults/elderly</t>
  </si>
  <si>
    <t>Tanzania (Africa)</t>
  </si>
  <si>
    <t>CHILD</t>
  </si>
  <si>
    <t>4 month old infants</t>
  </si>
  <si>
    <t>Canada</t>
  </si>
  <si>
    <t>Venezuela</t>
  </si>
  <si>
    <t>Elderly</t>
  </si>
  <si>
    <t>COSMIC</t>
  </si>
  <si>
    <t>1 week old Neonates</t>
  </si>
  <si>
    <t>Luxembourg</t>
  </si>
  <si>
    <t>1 year old infants</t>
  </si>
  <si>
    <t>Neonate</t>
  </si>
  <si>
    <t>In bold: Information used to make the bubble plots in Figure 1B</t>
  </si>
  <si>
    <t>From Table S4 in Nakayama et al. Diversity in gut bacterial community of school-age children in Asia. 2015. Scientific Reports.</t>
  </si>
  <si>
    <t>From Figure 2 and estimated from FigS1 in De Filippo et al.Impact of diet in shaping gut microbiota revealed
by a comparative study in children from Europe
and rural Africa. 2010. PNAS</t>
  </si>
  <si>
    <t>Using the mean from Table 3 in Mueller et al. Differences in Fecal Microbiota in Different European Study Populations in Relation to Age, Gender, and Country: a Cross-Sectional Study.2006.AEM.</t>
  </si>
  <si>
    <t>Table 2 from Fallani et al. Intestinal Microbiota of 6-week-old Infants Across Europe: Geographic Influence Beyond Delivery Mode, Breast-feeding, and Antibiotics. 2009. Hepatology and Nutrition.</t>
  </si>
  <si>
    <t>Human Microbiome Project Consortium. Structure, function and diversity of the healthy human microbiome. 2012. Nature .</t>
  </si>
  <si>
    <t>Using Table S4 ( E ) from Gosh et al. Gut microbiome of Indian children of varying nutritional status. 2014 PlosOne</t>
  </si>
  <si>
    <t>From Figure 1A from Ordiz et al. The effect of dietary resistant starch type 2 on the microbiota and markers of gut inflammation in rural Malawi children. Microbiome. 2015</t>
  </si>
  <si>
    <t>From Table S2 from Martinez et al. The Gut Microbiota of Rural Papua New Guineans: Composition, Diversity Patterns, and Ecological Processes. 2015. Cell Reports</t>
  </si>
  <si>
    <t>From Figure S2a from Tyakht et al. Human gut microbiota community structures in urban and rural populations in Russia. 2013. Nature Comm</t>
  </si>
  <si>
    <t>Yatsunenko et al. Human gut microbiome viewed across age and geography. 2012. Nature</t>
  </si>
  <si>
    <t>Using Table 1 from Jost et al. New insights in gut micorbiota establishment in healthy breast fed neonates. 2012. PlosOne</t>
  </si>
  <si>
    <t>Using Table S4 from Schnorr et al. Gut microbiome of the Hadza hunter-gatherers. 2013. Nature Comm.</t>
  </si>
  <si>
    <t>From Table 2 from Azad et al. Gut microbiota of healthy Canadian infants:
profiles by mode of delivery and infant diet at 4 months. 2013. CMAJ.</t>
  </si>
  <si>
    <t>From Table 2 from Hopkin et al. Age and disease related changes in intestinal bacterial populations assessed by cell culture, 16S rRNA abundance, and community cellular fatty acid profiles. 2001. Gut</t>
  </si>
  <si>
    <t>Using healthy control vaginally delivered from Wampach et al. The dynamics of archea, bacteria and microeukaryotes within the human gastrointestinal micrbiome according to birth mode during the first year of life. 2015 Env Mic submitted.</t>
  </si>
  <si>
    <t>Using healthy control vaginally delivered Wampach et al. The dynamics of archea, bacteria and microeukaryotes within the human gastrointestinal micrbiome according to birth mode during the first year of life. 2015 Env Mic submitted.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</si>
</sst>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_);[Red]\(0.000\)"/>
  </numFmts>
  <fonts count="10" x14ac:knownFonts="1">
    <font>
      <sz val="12"/>
      <color theme="1"/>
      <name val="Calibri"/>
      <family val="2"/>
      <scheme val="minor"/>
    </font>
    <font>
      <b/>
      <sz val="12"/>
      <color theme="1"/>
      <name val="Calibri"/>
      <family val="2"/>
      <scheme val="minor"/>
    </font>
    <font>
      <sz val="12"/>
      <color theme="0"/>
      <name val="Calibri"/>
      <family val="2"/>
      <scheme val="minor"/>
    </font>
    <font>
      <sz val="12"/>
      <color rgb="FF000000"/>
      <name val="Calibri"/>
      <family val="2"/>
      <scheme val="minor"/>
    </font>
    <font>
      <sz val="18"/>
      <color theme="1"/>
      <name val="Calibri"/>
      <scheme val="minor"/>
    </font>
    <font>
      <sz val="12"/>
      <color rgb="FFFFFFFF"/>
      <name val="Calibri"/>
      <family val="2"/>
      <scheme val="minor"/>
    </font>
    <font>
      <sz val="11"/>
      <color rgb="FF000000"/>
      <name val="Calibri"/>
      <family val="2"/>
      <scheme val="minor"/>
    </font>
    <font>
      <b/>
      <sz val="7"/>
      <color theme="1"/>
      <name val="ArialMT"/>
    </font>
    <font>
      <u/>
      <sz val="12"/>
      <color theme="10"/>
      <name val="Calibri"/>
      <family val="2"/>
      <scheme val="minor"/>
    </font>
    <font>
      <u/>
      <sz val="12"/>
      <color theme="11"/>
      <name val="Calibri"/>
      <family val="2"/>
      <scheme val="minor"/>
    </font>
  </fonts>
  <fills count="13">
    <fill>
      <patternFill patternType="none"/>
    </fill>
    <fill>
      <patternFill patternType="gray125"/>
    </fill>
    <fill>
      <patternFill patternType="solid">
        <fgColor theme="2" tint="-9.9978637043366805E-2"/>
        <bgColor indexed="64"/>
      </patternFill>
    </fill>
    <fill>
      <patternFill patternType="solid">
        <fgColor theme="4" tint="0.59999389629810485"/>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rgb="FF008000"/>
        <bgColor indexed="64"/>
      </patternFill>
    </fill>
    <fill>
      <patternFill patternType="solid">
        <fgColor theme="6" tint="0.39997558519241921"/>
        <bgColor indexed="64"/>
      </patternFill>
    </fill>
    <fill>
      <patternFill patternType="solid">
        <fgColor rgb="FF16365C"/>
        <bgColor rgb="FF000000"/>
      </patternFill>
    </fill>
    <fill>
      <patternFill patternType="solid">
        <fgColor rgb="FF538DD5"/>
        <bgColor rgb="FF000000"/>
      </patternFill>
    </fill>
    <fill>
      <patternFill patternType="solid">
        <fgColor rgb="FFC4D79B"/>
        <bgColor rgb="FF000000"/>
      </patternFill>
    </fill>
    <fill>
      <patternFill patternType="solid">
        <fgColor rgb="FFB8CCE4"/>
        <bgColor rgb="FF000000"/>
      </patternFill>
    </fill>
    <fill>
      <patternFill patternType="solid">
        <fgColor rgb="FF008000"/>
        <bgColor rgb="FF000000"/>
      </patternFill>
    </fill>
  </fills>
  <borders count="1">
    <border>
      <left/>
      <right/>
      <top/>
      <bottom/>
      <diagonal/>
    </border>
  </borders>
  <cellStyleXfs count="6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37">
    <xf numFmtId="0" fontId="0" fillId="0" borderId="0" xfId="0"/>
    <xf numFmtId="0" fontId="0" fillId="0" borderId="0" xfId="0" applyFont="1"/>
    <xf numFmtId="0" fontId="0" fillId="2" borderId="0" xfId="0" applyFont="1" applyFill="1"/>
    <xf numFmtId="0" fontId="3" fillId="2" borderId="0" xfId="0" applyFont="1" applyFill="1"/>
    <xf numFmtId="0" fontId="0" fillId="3" borderId="0" xfId="0" applyFont="1" applyFill="1"/>
    <xf numFmtId="0" fontId="2" fillId="4" borderId="0" xfId="0" applyFont="1" applyFill="1"/>
    <xf numFmtId="0" fontId="0" fillId="5" borderId="0" xfId="0" applyFont="1" applyFill="1"/>
    <xf numFmtId="0" fontId="0" fillId="6" borderId="0" xfId="0" applyFont="1" applyFill="1"/>
    <xf numFmtId="0" fontId="0" fillId="7" borderId="0" xfId="0" applyFont="1" applyFill="1"/>
    <xf numFmtId="0" fontId="0" fillId="0" borderId="0" xfId="0" applyFont="1" applyFill="1"/>
    <xf numFmtId="0" fontId="0" fillId="0" borderId="0" xfId="0" applyAlignment="1">
      <alignment horizontal="center"/>
    </xf>
    <xf numFmtId="0" fontId="0" fillId="2" borderId="0" xfId="0" applyFill="1"/>
    <xf numFmtId="0" fontId="0" fillId="5" borderId="0" xfId="0" applyFill="1"/>
    <xf numFmtId="0" fontId="0" fillId="7" borderId="0" xfId="0" applyFill="1"/>
    <xf numFmtId="0" fontId="0" fillId="3" borderId="0" xfId="0" applyFill="1"/>
    <xf numFmtId="0" fontId="0" fillId="6" borderId="0" xfId="0" applyFill="1"/>
    <xf numFmtId="0" fontId="5" fillId="8" borderId="0" xfId="0" applyFont="1" applyFill="1"/>
    <xf numFmtId="0" fontId="3" fillId="9" borderId="0" xfId="0" applyFont="1" applyFill="1"/>
    <xf numFmtId="0" fontId="3" fillId="10" borderId="0" xfId="0" applyFont="1" applyFill="1"/>
    <xf numFmtId="0" fontId="3" fillId="11" borderId="0" xfId="0" applyFont="1" applyFill="1"/>
    <xf numFmtId="0" fontId="3" fillId="12" borderId="0" xfId="0" applyFont="1" applyFill="1"/>
    <xf numFmtId="0" fontId="0" fillId="0" borderId="0" xfId="0" applyAlignment="1">
      <alignment horizontal="right"/>
    </xf>
    <xf numFmtId="1" fontId="0" fillId="0" borderId="0" xfId="0" applyNumberFormat="1"/>
    <xf numFmtId="164" fontId="6" fillId="0" borderId="0" xfId="0" applyNumberFormat="1" applyFont="1" applyAlignment="1">
      <alignment horizontal="right" vertical="center"/>
    </xf>
    <xf numFmtId="0" fontId="0" fillId="0" borderId="0" xfId="0" applyFill="1"/>
    <xf numFmtId="0" fontId="1" fillId="0" borderId="0" xfId="0" applyFont="1"/>
    <xf numFmtId="0" fontId="1" fillId="0" borderId="0" xfId="0" applyFont="1" applyAlignment="1">
      <alignment horizontal="right"/>
    </xf>
    <xf numFmtId="1" fontId="1" fillId="0" borderId="0" xfId="0" applyNumberFormat="1" applyFont="1"/>
    <xf numFmtId="0" fontId="1" fillId="0" borderId="0" xfId="0" applyFont="1" applyFill="1"/>
    <xf numFmtId="0" fontId="7" fillId="0" borderId="0" xfId="0" applyFont="1"/>
    <xf numFmtId="0" fontId="1" fillId="0" borderId="0" xfId="0" applyFont="1" applyAlignment="1"/>
    <xf numFmtId="0" fontId="0" fillId="0" borderId="0" xfId="0" applyAlignment="1"/>
    <xf numFmtId="0" fontId="0" fillId="0" borderId="0" xfId="0" applyFont="1" applyAlignment="1"/>
    <xf numFmtId="0" fontId="0" fillId="2" borderId="0" xfId="0" applyFont="1" applyFill="1" applyAlignment="1">
      <alignment horizontal="center"/>
    </xf>
    <xf numFmtId="0" fontId="4" fillId="0" borderId="0" xfId="0" applyFont="1" applyAlignment="1">
      <alignment horizontal="center" vertical="center"/>
    </xf>
    <xf numFmtId="0" fontId="0" fillId="0" borderId="0" xfId="0" applyAlignment="1">
      <alignment horizontal="center" vertical="center"/>
    </xf>
    <xf numFmtId="0" fontId="0" fillId="2" borderId="0" xfId="0" applyFill="1" applyAlignment="1">
      <alignment horizontal="center"/>
    </xf>
  </cellXfs>
  <cellStyles count="6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baseline="0"/>
              <a:t>Switzerland_Neonate </a:t>
            </a:r>
            <a:endParaRPr lang="en-US"/>
          </a:p>
        </c:rich>
      </c:tx>
      <c:overlay val="0"/>
    </c:title>
    <c:autoTitleDeleted val="0"/>
    <c:plotArea>
      <c:layout/>
      <c:bubbleChart>
        <c:varyColors val="0"/>
        <c:ser>
          <c:idx val="0"/>
          <c:order val="0"/>
          <c:tx>
            <c:v>Actinobacteria</c:v>
          </c:tx>
          <c:spPr>
            <a:solidFill>
              <a:schemeClr val="tx2">
                <a:lumMod val="40000"/>
                <a:lumOff val="60000"/>
              </a:schemeClr>
            </a:solidFill>
            <a:ln w="25400">
              <a:noFill/>
            </a:ln>
          </c:spPr>
          <c:invertIfNegative val="0"/>
          <c:xVal>
            <c:numLit>
              <c:formatCode>General</c:formatCode>
              <c:ptCount val="1"/>
              <c:pt idx="0">
                <c:v>-1.0</c:v>
              </c:pt>
            </c:numLit>
          </c:xVal>
          <c:yVal>
            <c:numLit>
              <c:formatCode>General</c:formatCode>
              <c:ptCount val="1"/>
              <c:pt idx="0">
                <c:v>1.0</c:v>
              </c:pt>
            </c:numLit>
          </c:yVal>
          <c:bubbleSize>
            <c:numRef>
              <c:f>'[1]Sum Normalisation for Figure 1B'!$M$36</c:f>
              <c:numCache>
                <c:formatCode>General</c:formatCode>
                <c:ptCount val="1"/>
                <c:pt idx="0">
                  <c:v>0.5</c:v>
                </c:pt>
              </c:numCache>
            </c:numRef>
          </c:bubbleSize>
          <c:bubble3D val="0"/>
        </c:ser>
        <c:ser>
          <c:idx val="1"/>
          <c:order val="1"/>
          <c:tx>
            <c:v>Bacteroidetes</c:v>
          </c:tx>
          <c:spPr>
            <a:solidFill>
              <a:srgbClr val="0B1743"/>
            </a:solidFill>
            <a:ln w="25400">
              <a:noFill/>
            </a:ln>
          </c:spPr>
          <c:invertIfNegative val="0"/>
          <c:xVal>
            <c:numLit>
              <c:formatCode>General</c:formatCode>
              <c:ptCount val="1"/>
              <c:pt idx="0">
                <c:v>0.0</c:v>
              </c:pt>
            </c:numLit>
          </c:xVal>
          <c:yVal>
            <c:numLit>
              <c:formatCode>General</c:formatCode>
              <c:ptCount val="1"/>
              <c:pt idx="0">
                <c:v>1.0</c:v>
              </c:pt>
            </c:numLit>
          </c:yVal>
          <c:bubbleSize>
            <c:numRef>
              <c:f>'[1]Sum Normalisation for Figure 1B'!$J$36</c:f>
              <c:numCache>
                <c:formatCode>General</c:formatCode>
                <c:ptCount val="1"/>
                <c:pt idx="0">
                  <c:v>0.3</c:v>
                </c:pt>
              </c:numCache>
            </c:numRef>
          </c:bubbleSize>
          <c:bubble3D val="0"/>
        </c:ser>
        <c:ser>
          <c:idx val="2"/>
          <c:order val="2"/>
          <c:tx>
            <c:v>Firmicutes</c:v>
          </c:tx>
          <c:spPr>
            <a:solidFill>
              <a:srgbClr val="4F81BD"/>
            </a:solidFill>
            <a:ln w="25400">
              <a:noFill/>
            </a:ln>
          </c:spPr>
          <c:invertIfNegative val="0"/>
          <c:xVal>
            <c:numLit>
              <c:formatCode>General</c:formatCode>
              <c:ptCount val="1"/>
              <c:pt idx="0">
                <c:v>2.0</c:v>
              </c:pt>
            </c:numLit>
          </c:xVal>
          <c:yVal>
            <c:numLit>
              <c:formatCode>General</c:formatCode>
              <c:ptCount val="1"/>
              <c:pt idx="0">
                <c:v>1.0</c:v>
              </c:pt>
            </c:numLit>
          </c:yVal>
          <c:bubbleSize>
            <c:numRef>
              <c:f>'[1]Sum Normalisation for Figure 1B'!$K$36</c:f>
              <c:numCache>
                <c:formatCode>General</c:formatCode>
                <c:ptCount val="1"/>
                <c:pt idx="0">
                  <c:v>0.1</c:v>
                </c:pt>
              </c:numCache>
            </c:numRef>
          </c:bubbleSize>
          <c:bubble3D val="0"/>
        </c:ser>
        <c:ser>
          <c:idx val="3"/>
          <c:order val="3"/>
          <c:tx>
            <c:v>Proteobacteria</c:v>
          </c:tx>
          <c:spPr>
            <a:solidFill>
              <a:srgbClr val="008040"/>
            </a:solidFill>
            <a:ln w="25400">
              <a:noFill/>
            </a:ln>
          </c:spPr>
          <c:invertIfNegative val="0"/>
          <c:xVal>
            <c:numLit>
              <c:formatCode>General</c:formatCode>
              <c:ptCount val="1"/>
              <c:pt idx="0">
                <c:v>3.0</c:v>
              </c:pt>
            </c:numLit>
          </c:xVal>
          <c:yVal>
            <c:numLit>
              <c:formatCode>General</c:formatCode>
              <c:ptCount val="1"/>
              <c:pt idx="0">
                <c:v>1.0</c:v>
              </c:pt>
            </c:numLit>
          </c:yVal>
          <c:bubbleSize>
            <c:numRef>
              <c:f>'[1]Sum Normalisation for Figure 1B'!$N$36</c:f>
              <c:numCache>
                <c:formatCode>General</c:formatCode>
                <c:ptCount val="1"/>
                <c:pt idx="0">
                  <c:v>0.1</c:v>
                </c:pt>
              </c:numCache>
            </c:numRef>
          </c:bubbleSize>
          <c:bubble3D val="0"/>
        </c:ser>
        <c:ser>
          <c:idx val="4"/>
          <c:order val="4"/>
          <c:tx>
            <c:v>Other</c:v>
          </c:tx>
          <c:spPr>
            <a:solidFill>
              <a:srgbClr val="8EFB1F"/>
            </a:solidFill>
            <a:ln w="25400">
              <a:noFill/>
            </a:ln>
          </c:spPr>
          <c:invertIfNegative val="0"/>
          <c:xVal>
            <c:numLit>
              <c:formatCode>General</c:formatCode>
              <c:ptCount val="1"/>
              <c:pt idx="0">
                <c:v>4.0</c:v>
              </c:pt>
            </c:numLit>
          </c:xVal>
          <c:yVal>
            <c:numLit>
              <c:formatCode>General</c:formatCode>
              <c:ptCount val="1"/>
              <c:pt idx="0">
                <c:v>1.0</c:v>
              </c:pt>
            </c:numLit>
          </c:yVal>
          <c:bubbleSize>
            <c:numRef>
              <c:f>'[1]Sum Normalisation for Figure 1B'!$N$28</c:f>
              <c:numCache>
                <c:formatCode>General</c:formatCode>
                <c:ptCount val="1"/>
                <c:pt idx="0">
                  <c:v>0.0924082513792276</c:v>
                </c:pt>
              </c:numCache>
            </c:numRef>
          </c:bubbleSize>
          <c:bubble3D val="0"/>
        </c:ser>
        <c:dLbls>
          <c:showLegendKey val="0"/>
          <c:showVal val="0"/>
          <c:showCatName val="0"/>
          <c:showSerName val="0"/>
          <c:showPercent val="0"/>
          <c:showBubbleSize val="0"/>
        </c:dLbls>
        <c:bubbleScale val="100"/>
        <c:showNegBubbles val="0"/>
        <c:axId val="-2019083016"/>
        <c:axId val="-2042930040"/>
      </c:bubbleChart>
      <c:valAx>
        <c:axId val="-2019083016"/>
        <c:scaling>
          <c:orientation val="minMax"/>
        </c:scaling>
        <c:delete val="0"/>
        <c:axPos val="b"/>
        <c:numFmt formatCode="General" sourceLinked="1"/>
        <c:majorTickMark val="out"/>
        <c:minorTickMark val="none"/>
        <c:tickLblPos val="nextTo"/>
        <c:crossAx val="-2042930040"/>
        <c:crosses val="autoZero"/>
        <c:crossBetween val="midCat"/>
      </c:valAx>
      <c:valAx>
        <c:axId val="-2042930040"/>
        <c:scaling>
          <c:orientation val="minMax"/>
        </c:scaling>
        <c:delete val="1"/>
        <c:axPos val="l"/>
        <c:numFmt formatCode="General" sourceLinked="1"/>
        <c:majorTickMark val="out"/>
        <c:minorTickMark val="none"/>
        <c:tickLblPos val="nextTo"/>
        <c:crossAx val="-2019083016"/>
        <c:crosses val="autoZero"/>
        <c:crossBetween val="midCat"/>
      </c:valAx>
      <c:spPr>
        <a:noFill/>
        <a:ln w="25400">
          <a:noFill/>
        </a:ln>
      </c:spPr>
    </c:plotArea>
    <c:legend>
      <c:legendPos val="r"/>
      <c:overlay val="0"/>
    </c:legend>
    <c:plotVisOnly val="1"/>
    <c:dispBlanksAs val="gap"/>
    <c:showDLblsOverMax val="0"/>
  </c:chart>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baseline="0"/>
              <a:t>Tanzania_adultElderly </a:t>
            </a:r>
            <a:endParaRPr lang="en-US"/>
          </a:p>
        </c:rich>
      </c:tx>
      <c:overlay val="0"/>
    </c:title>
    <c:autoTitleDeleted val="0"/>
    <c:plotArea>
      <c:layout/>
      <c:bubbleChart>
        <c:varyColors val="0"/>
        <c:ser>
          <c:idx val="0"/>
          <c:order val="0"/>
          <c:tx>
            <c:v>Actinobacteria</c:v>
          </c:tx>
          <c:spPr>
            <a:solidFill>
              <a:schemeClr val="tx2">
                <a:lumMod val="40000"/>
                <a:lumOff val="60000"/>
              </a:schemeClr>
            </a:solidFill>
            <a:ln w="25400">
              <a:noFill/>
            </a:ln>
          </c:spPr>
          <c:invertIfNegative val="0"/>
          <c:xVal>
            <c:numLit>
              <c:formatCode>General</c:formatCode>
              <c:ptCount val="1"/>
              <c:pt idx="0">
                <c:v>-1.0</c:v>
              </c:pt>
            </c:numLit>
          </c:xVal>
          <c:yVal>
            <c:numLit>
              <c:formatCode>General</c:formatCode>
              <c:ptCount val="1"/>
              <c:pt idx="0">
                <c:v>1.0</c:v>
              </c:pt>
            </c:numLit>
          </c:yVal>
          <c:bubbleSize>
            <c:numRef>
              <c:f>'[1]Sum Normalisation for Figure 1B'!$M$38</c:f>
              <c:numCache>
                <c:formatCode>General</c:formatCode>
                <c:ptCount val="1"/>
                <c:pt idx="0">
                  <c:v>0.001</c:v>
                </c:pt>
              </c:numCache>
            </c:numRef>
          </c:bubbleSize>
          <c:bubble3D val="0"/>
        </c:ser>
        <c:ser>
          <c:idx val="1"/>
          <c:order val="1"/>
          <c:tx>
            <c:v>Bacteroidetes</c:v>
          </c:tx>
          <c:spPr>
            <a:solidFill>
              <a:srgbClr val="0B1743"/>
            </a:solidFill>
            <a:ln w="25400">
              <a:noFill/>
            </a:ln>
          </c:spPr>
          <c:invertIfNegative val="0"/>
          <c:xVal>
            <c:numLit>
              <c:formatCode>General</c:formatCode>
              <c:ptCount val="1"/>
              <c:pt idx="0">
                <c:v>0.0</c:v>
              </c:pt>
            </c:numLit>
          </c:xVal>
          <c:yVal>
            <c:numLit>
              <c:formatCode>General</c:formatCode>
              <c:ptCount val="1"/>
              <c:pt idx="0">
                <c:v>1.0</c:v>
              </c:pt>
            </c:numLit>
          </c:yVal>
          <c:bubbleSize>
            <c:numRef>
              <c:f>'[1]Sum Normalisation for Figure 1B'!$J$38</c:f>
              <c:numCache>
                <c:formatCode>General</c:formatCode>
                <c:ptCount val="1"/>
                <c:pt idx="0">
                  <c:v>0.174</c:v>
                </c:pt>
              </c:numCache>
            </c:numRef>
          </c:bubbleSize>
          <c:bubble3D val="0"/>
        </c:ser>
        <c:ser>
          <c:idx val="2"/>
          <c:order val="2"/>
          <c:tx>
            <c:v>Firmicutes</c:v>
          </c:tx>
          <c:spPr>
            <a:solidFill>
              <a:srgbClr val="4F81BD"/>
            </a:solidFill>
            <a:ln w="25400">
              <a:noFill/>
            </a:ln>
          </c:spPr>
          <c:invertIfNegative val="0"/>
          <c:xVal>
            <c:numLit>
              <c:formatCode>General</c:formatCode>
              <c:ptCount val="1"/>
              <c:pt idx="0">
                <c:v>2.0</c:v>
              </c:pt>
            </c:numLit>
          </c:xVal>
          <c:yVal>
            <c:numLit>
              <c:formatCode>General</c:formatCode>
              <c:ptCount val="1"/>
              <c:pt idx="0">
                <c:v>1.0</c:v>
              </c:pt>
            </c:numLit>
          </c:yVal>
          <c:bubbleSize>
            <c:numRef>
              <c:f>'[1]Sum Normalisation for Figure 1B'!$K$38</c:f>
              <c:numCache>
                <c:formatCode>General</c:formatCode>
                <c:ptCount val="1"/>
                <c:pt idx="0">
                  <c:v>0.718</c:v>
                </c:pt>
              </c:numCache>
            </c:numRef>
          </c:bubbleSize>
          <c:bubble3D val="0"/>
        </c:ser>
        <c:ser>
          <c:idx val="3"/>
          <c:order val="3"/>
          <c:tx>
            <c:v>Proteobacteria</c:v>
          </c:tx>
          <c:spPr>
            <a:solidFill>
              <a:srgbClr val="008040"/>
            </a:solidFill>
            <a:ln w="25400">
              <a:noFill/>
            </a:ln>
          </c:spPr>
          <c:invertIfNegative val="0"/>
          <c:xVal>
            <c:numLit>
              <c:formatCode>General</c:formatCode>
              <c:ptCount val="1"/>
              <c:pt idx="0">
                <c:v>3.0</c:v>
              </c:pt>
            </c:numLit>
          </c:xVal>
          <c:yVal>
            <c:numLit>
              <c:formatCode>General</c:formatCode>
              <c:ptCount val="1"/>
              <c:pt idx="0">
                <c:v>1.0</c:v>
              </c:pt>
            </c:numLit>
          </c:yVal>
          <c:bubbleSize>
            <c:numRef>
              <c:f>'[1]Sum Normalisation for Figure 1B'!$N$38</c:f>
              <c:numCache>
                <c:formatCode>General</c:formatCode>
                <c:ptCount val="1"/>
                <c:pt idx="0">
                  <c:v>0.059</c:v>
                </c:pt>
              </c:numCache>
            </c:numRef>
          </c:bubbleSize>
          <c:bubble3D val="0"/>
        </c:ser>
        <c:ser>
          <c:idx val="4"/>
          <c:order val="4"/>
          <c:tx>
            <c:v>Other</c:v>
          </c:tx>
          <c:spPr>
            <a:solidFill>
              <a:srgbClr val="8EFB1F"/>
            </a:solidFill>
            <a:ln w="25400">
              <a:noFill/>
            </a:ln>
          </c:spPr>
          <c:invertIfNegative val="0"/>
          <c:xVal>
            <c:numLit>
              <c:formatCode>General</c:formatCode>
              <c:ptCount val="1"/>
              <c:pt idx="0">
                <c:v>4.0</c:v>
              </c:pt>
            </c:numLit>
          </c:xVal>
          <c:yVal>
            <c:numLit>
              <c:formatCode>General</c:formatCode>
              <c:ptCount val="1"/>
              <c:pt idx="0">
                <c:v>1.0</c:v>
              </c:pt>
            </c:numLit>
          </c:yVal>
          <c:bubbleSize>
            <c:numRef>
              <c:f>'[1]Sum Normalisation for Figure 1B'!$L$38</c:f>
              <c:numCache>
                <c:formatCode>General</c:formatCode>
                <c:ptCount val="1"/>
                <c:pt idx="0">
                  <c:v>0.048</c:v>
                </c:pt>
              </c:numCache>
            </c:numRef>
          </c:bubbleSize>
          <c:bubble3D val="0"/>
        </c:ser>
        <c:dLbls>
          <c:showLegendKey val="0"/>
          <c:showVal val="0"/>
          <c:showCatName val="0"/>
          <c:showSerName val="0"/>
          <c:showPercent val="0"/>
          <c:showBubbleSize val="0"/>
        </c:dLbls>
        <c:bubbleScale val="100"/>
        <c:showNegBubbles val="0"/>
        <c:axId val="-2057554840"/>
        <c:axId val="-2063115304"/>
      </c:bubbleChart>
      <c:valAx>
        <c:axId val="-2057554840"/>
        <c:scaling>
          <c:orientation val="minMax"/>
        </c:scaling>
        <c:delete val="0"/>
        <c:axPos val="b"/>
        <c:numFmt formatCode="General" sourceLinked="1"/>
        <c:majorTickMark val="out"/>
        <c:minorTickMark val="none"/>
        <c:tickLblPos val="nextTo"/>
        <c:crossAx val="-2063115304"/>
        <c:crosses val="autoZero"/>
        <c:crossBetween val="midCat"/>
      </c:valAx>
      <c:valAx>
        <c:axId val="-2063115304"/>
        <c:scaling>
          <c:orientation val="minMax"/>
        </c:scaling>
        <c:delete val="1"/>
        <c:axPos val="l"/>
        <c:numFmt formatCode="General" sourceLinked="1"/>
        <c:majorTickMark val="out"/>
        <c:minorTickMark val="none"/>
        <c:tickLblPos val="nextTo"/>
        <c:crossAx val="-2057554840"/>
        <c:crosses val="autoZero"/>
        <c:crossBetween val="midCat"/>
      </c:valAx>
    </c:plotArea>
    <c:legend>
      <c:legendPos val="r"/>
      <c:overlay val="0"/>
    </c:legend>
    <c:plotVisOnly val="1"/>
    <c:dispBlanksAs val="gap"/>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39</xdr:col>
      <xdr:colOff>0</xdr:colOff>
      <xdr:row>2</xdr:row>
      <xdr:rowOff>0</xdr:rowOff>
    </xdr:from>
    <xdr:to>
      <xdr:col>46</xdr:col>
      <xdr:colOff>381000</xdr:colOff>
      <xdr:row>28</xdr:row>
      <xdr:rowOff>17780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47</xdr:col>
      <xdr:colOff>0</xdr:colOff>
      <xdr:row>26</xdr:row>
      <xdr:rowOff>0</xdr:rowOff>
    </xdr:from>
    <xdr:to>
      <xdr:col>54</xdr:col>
      <xdr:colOff>381000</xdr:colOff>
      <xdr:row>45</xdr:row>
      <xdr:rowOff>0</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ferences_Figure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igure 1 A Data"/>
      <sheetName val="Sheet2"/>
      <sheetName val="Figure 1B Data"/>
      <sheetName val="Sum Normalisation for Figure 1B"/>
    </sheetNames>
    <sheetDataSet>
      <sheetData sheetId="0"/>
      <sheetData sheetId="1"/>
      <sheetData sheetId="2"/>
      <sheetData sheetId="3">
        <row r="28">
          <cell r="N28">
            <v>9.2408251379227646E-2</v>
          </cell>
        </row>
        <row r="36">
          <cell r="J36">
            <v>0.3</v>
          </cell>
          <cell r="K36">
            <v>0.1</v>
          </cell>
          <cell r="M36">
            <v>0.5</v>
          </cell>
          <cell r="N36">
            <v>0.1</v>
          </cell>
        </row>
        <row r="38">
          <cell r="J38">
            <v>0.17400000000000002</v>
          </cell>
          <cell r="K38">
            <v>0.71800000000000008</v>
          </cell>
          <cell r="L38">
            <v>4.8000000000000008E-2</v>
          </cell>
          <cell r="M38">
            <v>1.0000000000000002E-3</v>
          </cell>
          <cell r="N38">
            <v>5.9000000000000011E-2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topLeftCell="C2" workbookViewId="0">
      <selection activeCell="K12" sqref="K12"/>
    </sheetView>
  </sheetViews>
  <sheetFormatPr baseColWidth="10" defaultColWidth="10.1640625" defaultRowHeight="15" x14ac:dyDescent="0"/>
  <cols>
    <col min="1" max="1" width="21.1640625" style="1" customWidth="1"/>
    <col min="2" max="2" width="23" style="1" customWidth="1"/>
    <col min="3" max="3" width="21.1640625" style="1" customWidth="1"/>
    <col min="4" max="4" width="24" style="1" customWidth="1"/>
    <col min="5" max="11" width="17" style="1" customWidth="1"/>
    <col min="12" max="16384" width="10.1640625" style="1"/>
  </cols>
  <sheetData>
    <row r="1" spans="1:11">
      <c r="E1" s="33" t="s">
        <v>0</v>
      </c>
      <c r="F1" s="33"/>
      <c r="G1" s="33"/>
      <c r="H1" s="33"/>
      <c r="I1" s="33"/>
    </row>
    <row r="2" spans="1:11">
      <c r="A2" s="2" t="s">
        <v>1</v>
      </c>
      <c r="B2" s="2" t="s">
        <v>2</v>
      </c>
      <c r="C2" s="3" t="s">
        <v>3</v>
      </c>
      <c r="D2" s="2" t="s">
        <v>4</v>
      </c>
      <c r="E2" s="4" t="s">
        <v>5</v>
      </c>
      <c r="F2" s="5" t="s">
        <v>6</v>
      </c>
      <c r="G2" s="6" t="s">
        <v>7</v>
      </c>
      <c r="H2" s="7" t="s">
        <v>8</v>
      </c>
      <c r="I2" s="8" t="s">
        <v>9</v>
      </c>
      <c r="J2" s="2" t="s">
        <v>10</v>
      </c>
      <c r="K2" s="2" t="s">
        <v>11</v>
      </c>
    </row>
    <row r="3" spans="1:11">
      <c r="A3" s="1" t="s">
        <v>12</v>
      </c>
      <c r="B3" s="1" t="s">
        <v>12</v>
      </c>
      <c r="C3" s="1" t="s">
        <v>13</v>
      </c>
      <c r="D3" s="1" t="s">
        <v>14</v>
      </c>
      <c r="E3" s="1">
        <v>0.14000000000000001</v>
      </c>
      <c r="F3" s="1">
        <v>0.1</v>
      </c>
      <c r="G3" s="1">
        <v>0.48</v>
      </c>
      <c r="H3" s="1">
        <v>0.17</v>
      </c>
      <c r="I3" s="1">
        <f t="shared" ref="I3:I4" si="0">1-SUM(E3:H3)</f>
        <v>0.10999999999999999</v>
      </c>
      <c r="J3" s="1">
        <f t="shared" ref="J3:J4" si="1">SUM(E3:I3)</f>
        <v>1</v>
      </c>
      <c r="K3" s="1" t="s">
        <v>15</v>
      </c>
    </row>
    <row r="4" spans="1:11">
      <c r="A4" s="1" t="s">
        <v>16</v>
      </c>
      <c r="B4" s="1" t="s">
        <v>17</v>
      </c>
      <c r="C4" s="1" t="s">
        <v>13</v>
      </c>
      <c r="D4" s="1" t="s">
        <v>18</v>
      </c>
      <c r="E4" s="1">
        <v>4.0000000000000001E-3</v>
      </c>
      <c r="F4" s="1">
        <v>0.56999999999999995</v>
      </c>
      <c r="G4" s="1">
        <v>0.4</v>
      </c>
      <c r="H4" s="1">
        <v>0.02</v>
      </c>
      <c r="I4" s="1">
        <f t="shared" si="0"/>
        <v>6.0000000000000053E-3</v>
      </c>
      <c r="J4" s="1">
        <f t="shared" si="1"/>
        <v>1</v>
      </c>
      <c r="K4" s="1" t="s">
        <v>19</v>
      </c>
    </row>
    <row r="6" spans="1:11" s="9" customFormat="1">
      <c r="A6" s="9" t="s">
        <v>12</v>
      </c>
      <c r="B6" s="1" t="s">
        <v>12</v>
      </c>
      <c r="C6" s="9" t="s">
        <v>20</v>
      </c>
      <c r="D6" s="9" t="s">
        <v>21</v>
      </c>
      <c r="E6" s="1">
        <v>3.946972713374635E-2</v>
      </c>
      <c r="F6" s="1">
        <v>0.23877599269495298</v>
      </c>
      <c r="G6" s="1">
        <v>0.41132171501103798</v>
      </c>
      <c r="H6" s="1">
        <v>0.24946208020874933</v>
      </c>
      <c r="I6" s="1">
        <v>6.0970484951487706E-2</v>
      </c>
      <c r="J6" s="1">
        <f t="shared" ref="J6:J9" si="2">SUM(E6:I6)</f>
        <v>0.99999999999997435</v>
      </c>
      <c r="K6" s="9" t="s">
        <v>22</v>
      </c>
    </row>
    <row r="7" spans="1:11">
      <c r="A7" s="1" t="s">
        <v>23</v>
      </c>
      <c r="B7" s="1" t="s">
        <v>17</v>
      </c>
      <c r="C7" s="1" t="s">
        <v>20</v>
      </c>
      <c r="D7" s="1" t="s">
        <v>21</v>
      </c>
      <c r="E7" s="1">
        <v>2.03765174504815E-3</v>
      </c>
      <c r="F7" s="1">
        <v>0.67063452693725822</v>
      </c>
      <c r="G7" s="1">
        <v>0.28201731021424642</v>
      </c>
      <c r="H7" s="1">
        <v>2.8542560734351782E-2</v>
      </c>
      <c r="I7" s="1">
        <v>1.6767950369108699E-2</v>
      </c>
      <c r="J7" s="1">
        <f t="shared" si="2"/>
        <v>1.0000000000000131</v>
      </c>
      <c r="K7" s="1" t="s">
        <v>22</v>
      </c>
    </row>
    <row r="8" spans="1:11">
      <c r="A8" s="1" t="s">
        <v>24</v>
      </c>
      <c r="B8" s="1" t="s">
        <v>25</v>
      </c>
      <c r="C8" s="1" t="s">
        <v>20</v>
      </c>
      <c r="D8" s="1" t="s">
        <v>21</v>
      </c>
      <c r="E8" s="1">
        <v>5.8371834890176277E-2</v>
      </c>
      <c r="F8" s="1">
        <v>2.6359518629830131E-2</v>
      </c>
      <c r="G8" s="1">
        <v>0.89490056979367705</v>
      </c>
      <c r="H8" s="1">
        <v>1.3803112791667696E-2</v>
      </c>
      <c r="I8" s="1">
        <v>6.5649638946378465E-3</v>
      </c>
      <c r="J8" s="1">
        <f t="shared" si="2"/>
        <v>0.99999999999998901</v>
      </c>
      <c r="K8" s="1" t="s">
        <v>22</v>
      </c>
    </row>
    <row r="9" spans="1:11">
      <c r="A9" s="1" t="s">
        <v>26</v>
      </c>
      <c r="B9" s="1" t="s">
        <v>27</v>
      </c>
      <c r="C9" s="1" t="s">
        <v>20</v>
      </c>
      <c r="D9" s="1" t="s">
        <v>21</v>
      </c>
      <c r="E9" s="1">
        <v>0.41633266724496448</v>
      </c>
      <c r="F9" s="1">
        <v>9.7474575109453218E-2</v>
      </c>
      <c r="G9" s="1">
        <v>0.28595515234269797</v>
      </c>
      <c r="H9" s="1">
        <v>0.15538890949097359</v>
      </c>
      <c r="I9" s="1">
        <v>4.4848695811911615E-2</v>
      </c>
      <c r="J9" s="1">
        <f t="shared" si="2"/>
        <v>1.0000000000000009</v>
      </c>
      <c r="K9" s="1" t="s">
        <v>22</v>
      </c>
    </row>
    <row r="11" spans="1:11">
      <c r="A11" s="1" t="s">
        <v>27</v>
      </c>
      <c r="B11" s="1" t="s">
        <v>27</v>
      </c>
      <c r="C11" s="1" t="s">
        <v>28</v>
      </c>
      <c r="D11" s="1" t="s">
        <v>29</v>
      </c>
      <c r="E11" s="1">
        <v>9.5238095238095219E-2</v>
      </c>
      <c r="F11" s="1">
        <v>4.2857142857142844E-2</v>
      </c>
      <c r="G11" s="1">
        <v>0.6142857142857141</v>
      </c>
      <c r="H11" s="1">
        <v>0.10476190476190474</v>
      </c>
      <c r="I11" s="1">
        <v>0.14285714285714282</v>
      </c>
      <c r="J11" s="1">
        <f t="shared" ref="J11:J13" si="3">SUM(E11:I11)</f>
        <v>0.99999999999999967</v>
      </c>
      <c r="K11" s="1" t="s">
        <v>30</v>
      </c>
    </row>
    <row r="12" spans="1:11">
      <c r="A12" s="1" t="s">
        <v>23</v>
      </c>
      <c r="B12" s="1" t="s">
        <v>17</v>
      </c>
      <c r="C12" s="1" t="s">
        <v>31</v>
      </c>
      <c r="D12" s="1" t="s">
        <v>32</v>
      </c>
      <c r="E12" s="1">
        <v>0.3336313429968904</v>
      </c>
      <c r="F12" s="1">
        <v>4.1605829658698232E-2</v>
      </c>
      <c r="G12" s="1">
        <v>0.49133462622232543</v>
      </c>
      <c r="H12" s="1">
        <v>9.246245774014264E-2</v>
      </c>
      <c r="I12" s="1">
        <v>4.096574338159114E-2</v>
      </c>
      <c r="J12" s="1">
        <f t="shared" si="3"/>
        <v>0.99999999999964773</v>
      </c>
      <c r="K12" s="1" t="s">
        <v>33</v>
      </c>
    </row>
    <row r="13" spans="1:11">
      <c r="A13" s="1" t="s">
        <v>12</v>
      </c>
      <c r="B13" s="1" t="s">
        <v>12</v>
      </c>
      <c r="C13" s="1" t="s">
        <v>34</v>
      </c>
      <c r="D13" s="1" t="s">
        <v>14</v>
      </c>
      <c r="E13" s="1">
        <v>0.13</v>
      </c>
      <c r="F13" s="1">
        <v>0.18</v>
      </c>
      <c r="G13" s="1">
        <v>0.5</v>
      </c>
      <c r="H13" s="1">
        <v>0.09</v>
      </c>
      <c r="I13" s="1">
        <f t="shared" ref="I13" si="4">1-SUM(E13:H13)</f>
        <v>9.9999999999999978E-2</v>
      </c>
      <c r="J13" s="1">
        <f t="shared" si="3"/>
        <v>1</v>
      </c>
      <c r="K13" s="1" t="s">
        <v>15</v>
      </c>
    </row>
    <row r="15" spans="1:11">
      <c r="A15" s="1" t="s">
        <v>23</v>
      </c>
      <c r="B15" s="1" t="s">
        <v>17</v>
      </c>
      <c r="C15" s="1" t="s">
        <v>35</v>
      </c>
      <c r="D15" s="1" t="s">
        <v>32</v>
      </c>
      <c r="E15" s="1">
        <v>3.5500742462645771E-2</v>
      </c>
      <c r="F15" s="1">
        <v>0.11593024254035564</v>
      </c>
      <c r="G15" s="1">
        <v>0.68383846271434301</v>
      </c>
      <c r="H15" s="1">
        <v>0.15863593364702122</v>
      </c>
      <c r="I15" s="1">
        <v>6.0946186357487197E-3</v>
      </c>
      <c r="J15" s="1">
        <f t="shared" ref="J15:J16" si="5">SUM(E15:I15)</f>
        <v>1.0000000000001144</v>
      </c>
      <c r="K15" s="1" t="s">
        <v>33</v>
      </c>
    </row>
    <row r="16" spans="1:11">
      <c r="A16" s="1" t="s">
        <v>12</v>
      </c>
      <c r="B16" s="1" t="s">
        <v>12</v>
      </c>
      <c r="C16" s="1" t="s">
        <v>35</v>
      </c>
      <c r="D16" s="1" t="s">
        <v>14</v>
      </c>
      <c r="E16" s="1">
        <v>2.5000000000000001E-2</v>
      </c>
      <c r="F16" s="1">
        <v>0.01</v>
      </c>
      <c r="G16" s="1">
        <v>0.85</v>
      </c>
      <c r="H16" s="1">
        <v>0.1</v>
      </c>
      <c r="I16" s="1">
        <f>1-SUM(E16:H16)</f>
        <v>1.5000000000000013E-2</v>
      </c>
      <c r="J16" s="1">
        <f t="shared" si="5"/>
        <v>1</v>
      </c>
      <c r="K16" s="1" t="s">
        <v>15</v>
      </c>
    </row>
  </sheetData>
  <mergeCells count="1">
    <mergeCell ref="E1:I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9"/>
  <sheetViews>
    <sheetView tabSelected="1" workbookViewId="0">
      <selection activeCell="A20" sqref="A20"/>
    </sheetView>
  </sheetViews>
  <sheetFormatPr baseColWidth="10" defaultRowHeight="15" x14ac:dyDescent="0"/>
  <cols>
    <col min="1" max="1" width="15" customWidth="1"/>
    <col min="2" max="10" width="24.6640625" customWidth="1"/>
  </cols>
  <sheetData>
    <row r="1" spans="1:32" s="10" customFormat="1" ht="32" customHeight="1">
      <c r="B1" s="34" t="s">
        <v>36</v>
      </c>
      <c r="C1" s="35"/>
      <c r="D1" s="35"/>
      <c r="E1" s="35"/>
      <c r="F1" s="35"/>
      <c r="G1" s="35"/>
      <c r="H1" s="35"/>
      <c r="I1" s="35"/>
      <c r="J1" s="35"/>
    </row>
    <row r="2" spans="1:32">
      <c r="A2" s="25" t="s">
        <v>95</v>
      </c>
      <c r="D2" s="36" t="s">
        <v>0</v>
      </c>
      <c r="E2" s="36"/>
      <c r="F2" s="36"/>
      <c r="G2" s="36"/>
      <c r="H2" s="36"/>
      <c r="J2" s="36" t="s">
        <v>37</v>
      </c>
      <c r="K2" s="36"/>
      <c r="L2" s="36"/>
      <c r="M2" s="36"/>
      <c r="N2" s="36"/>
    </row>
    <row r="3" spans="1:32">
      <c r="A3" s="11" t="s">
        <v>38</v>
      </c>
      <c r="B3" s="3" t="s">
        <v>3</v>
      </c>
      <c r="C3" s="11" t="s">
        <v>4</v>
      </c>
      <c r="D3" s="5" t="s">
        <v>6</v>
      </c>
      <c r="E3" s="12" t="s">
        <v>7</v>
      </c>
      <c r="F3" s="13" t="s">
        <v>9</v>
      </c>
      <c r="G3" s="14" t="s">
        <v>5</v>
      </c>
      <c r="H3" s="15" t="s">
        <v>8</v>
      </c>
      <c r="I3" s="11" t="s">
        <v>39</v>
      </c>
      <c r="J3" s="16" t="s">
        <v>6</v>
      </c>
      <c r="K3" s="17" t="s">
        <v>7</v>
      </c>
      <c r="L3" s="18" t="s">
        <v>9</v>
      </c>
      <c r="M3" s="19" t="s">
        <v>5</v>
      </c>
      <c r="N3" s="20" t="s">
        <v>8</v>
      </c>
      <c r="O3" t="s">
        <v>10</v>
      </c>
      <c r="P3" s="11" t="s">
        <v>11</v>
      </c>
    </row>
    <row r="4" spans="1:32" ht="14" customHeight="1">
      <c r="A4" s="25" t="s">
        <v>65</v>
      </c>
      <c r="B4" s="25" t="s">
        <v>94</v>
      </c>
      <c r="C4" s="25" t="s">
        <v>32</v>
      </c>
      <c r="D4" s="25">
        <v>0.11593024254035564</v>
      </c>
      <c r="E4" s="25">
        <v>0.68383846271434301</v>
      </c>
      <c r="F4" s="25">
        <v>6.0946186357487197E-3</v>
      </c>
      <c r="G4" s="25">
        <v>3.5500742462645771E-2</v>
      </c>
      <c r="H4" s="25">
        <v>0.15863593364702122</v>
      </c>
      <c r="I4" s="25"/>
      <c r="J4" s="25"/>
      <c r="K4" s="25"/>
      <c r="L4" s="25"/>
      <c r="M4" s="25"/>
      <c r="N4" s="25"/>
      <c r="O4" s="25"/>
      <c r="P4" s="25" t="s">
        <v>33</v>
      </c>
      <c r="Q4" s="25"/>
      <c r="R4" s="25"/>
      <c r="S4" s="25"/>
      <c r="T4" s="25"/>
      <c r="U4" s="25"/>
      <c r="V4" s="25"/>
      <c r="W4" s="25"/>
      <c r="X4" s="25"/>
      <c r="Y4" s="25"/>
      <c r="Z4" s="25"/>
      <c r="AA4" s="25"/>
      <c r="AB4" s="25"/>
      <c r="AC4" s="25"/>
      <c r="AD4" s="25"/>
      <c r="AE4" s="25"/>
      <c r="AF4" s="25"/>
    </row>
    <row r="5" spans="1:32">
      <c r="B5" t="s">
        <v>80</v>
      </c>
      <c r="C5" t="s">
        <v>81</v>
      </c>
      <c r="D5" s="21">
        <v>30</v>
      </c>
      <c r="E5" s="21">
        <v>10</v>
      </c>
      <c r="F5" s="21" t="s">
        <v>55</v>
      </c>
      <c r="G5" s="21">
        <v>50</v>
      </c>
      <c r="H5" s="21">
        <v>10</v>
      </c>
      <c r="I5" s="22">
        <f t="shared" ref="I5:I17" si="0">SUM(D5:H5)</f>
        <v>100</v>
      </c>
      <c r="J5">
        <f>D5/I5</f>
        <v>0.3</v>
      </c>
      <c r="K5">
        <f>E5/I5</f>
        <v>0.1</v>
      </c>
      <c r="M5">
        <f>G5/I5</f>
        <v>0.5</v>
      </c>
      <c r="N5">
        <f>H5/I5</f>
        <v>0.1</v>
      </c>
      <c r="O5">
        <f>SUM(J5:N5)</f>
        <v>1</v>
      </c>
      <c r="P5" s="25" t="s">
        <v>106</v>
      </c>
    </row>
    <row r="6" spans="1:32" s="25" customFormat="1">
      <c r="A6" s="25" t="s">
        <v>90</v>
      </c>
      <c r="B6" s="25" t="s">
        <v>91</v>
      </c>
      <c r="C6" s="25" t="s">
        <v>92</v>
      </c>
      <c r="D6" s="25">
        <v>27.281485382252246</v>
      </c>
      <c r="E6" s="25">
        <v>23.086554783895878</v>
      </c>
      <c r="F6" s="25">
        <v>1.4235365832282658E-2</v>
      </c>
      <c r="G6" s="25">
        <v>19.499886498307887</v>
      </c>
      <c r="H6" s="25">
        <v>30.117837969711704</v>
      </c>
      <c r="I6" s="25">
        <f t="shared" si="0"/>
        <v>100</v>
      </c>
      <c r="J6" s="25">
        <f t="shared" ref="J6:J7" si="1">D6/I6</f>
        <v>0.27281485382252246</v>
      </c>
      <c r="K6" s="25">
        <f t="shared" ref="K6:K7" si="2">E6/I6</f>
        <v>0.23086554783895877</v>
      </c>
      <c r="L6" s="25">
        <f t="shared" ref="L6:L7" si="3">F6/I6</f>
        <v>1.4235365832282657E-4</v>
      </c>
      <c r="M6" s="25">
        <f t="shared" ref="M6:M7" si="4">G6/I6</f>
        <v>0.19499886498307886</v>
      </c>
      <c r="N6" s="25">
        <f t="shared" ref="N6:N7" si="5">H6/I6</f>
        <v>0.30117837969711703</v>
      </c>
      <c r="O6" s="25">
        <f t="shared" ref="O6:O7" si="6">SUM(J6:N6)</f>
        <v>0.99999999999999989</v>
      </c>
      <c r="P6" s="25" t="s">
        <v>110</v>
      </c>
    </row>
    <row r="7" spans="1:32" s="25" customFormat="1">
      <c r="B7" s="25" t="s">
        <v>93</v>
      </c>
      <c r="C7" s="25" t="s">
        <v>92</v>
      </c>
      <c r="D7" s="25">
        <v>37.728541991414623</v>
      </c>
      <c r="E7" s="25">
        <v>51.273189057417298</v>
      </c>
      <c r="F7" s="25">
        <v>0.1164364482053486</v>
      </c>
      <c r="G7" s="25">
        <v>5.184561662605871</v>
      </c>
      <c r="H7" s="25">
        <v>5.6972708403568415</v>
      </c>
      <c r="I7" s="27">
        <f t="shared" si="0"/>
        <v>99.999999999999972</v>
      </c>
      <c r="J7" s="25">
        <f t="shared" si="1"/>
        <v>0.37728541991414632</v>
      </c>
      <c r="K7" s="25">
        <f t="shared" si="2"/>
        <v>0.51273189057417312</v>
      </c>
      <c r="L7" s="25">
        <f t="shared" si="3"/>
        <v>1.1643644820534863E-3</v>
      </c>
      <c r="M7" s="25">
        <f t="shared" si="4"/>
        <v>5.1845616626058723E-2</v>
      </c>
      <c r="N7" s="25">
        <f t="shared" si="5"/>
        <v>5.6972708403568433E-2</v>
      </c>
      <c r="O7" s="25">
        <f t="shared" si="6"/>
        <v>1</v>
      </c>
      <c r="P7" s="25" t="s">
        <v>111</v>
      </c>
    </row>
    <row r="8" spans="1:32" s="25" customFormat="1">
      <c r="A8" s="25" t="s">
        <v>85</v>
      </c>
      <c r="B8" s="25" t="s">
        <v>86</v>
      </c>
      <c r="C8" s="25" t="s">
        <v>87</v>
      </c>
      <c r="D8" s="26">
        <v>0</v>
      </c>
      <c r="E8" s="26">
        <v>43.8</v>
      </c>
      <c r="F8" s="26" t="s">
        <v>55</v>
      </c>
      <c r="G8" s="26">
        <v>36.4</v>
      </c>
      <c r="H8" s="26">
        <v>7.4</v>
      </c>
      <c r="I8" s="27">
        <f t="shared" si="0"/>
        <v>87.6</v>
      </c>
      <c r="J8" s="25">
        <f t="shared" ref="J8:J27" si="7">D8/I8</f>
        <v>0</v>
      </c>
      <c r="K8" s="25">
        <f t="shared" ref="K8:K27" si="8">E8/I8</f>
        <v>0.5</v>
      </c>
      <c r="M8" s="25">
        <f t="shared" ref="M8:M27" si="9">G8/I8</f>
        <v>0.41552511415525117</v>
      </c>
      <c r="N8" s="25">
        <f t="shared" ref="N8:N27" si="10">H8/I8</f>
        <v>8.4474885844748868E-2</v>
      </c>
      <c r="O8" s="25">
        <f t="shared" ref="O8:O27" si="11">SUM(J8:N8)</f>
        <v>1</v>
      </c>
      <c r="P8" s="30" t="s">
        <v>108</v>
      </c>
    </row>
    <row r="9" spans="1:32">
      <c r="A9" t="s">
        <v>60</v>
      </c>
      <c r="B9" t="s">
        <v>61</v>
      </c>
      <c r="C9" t="s">
        <v>56</v>
      </c>
      <c r="D9" s="21">
        <v>10.7</v>
      </c>
      <c r="E9" s="21">
        <v>25.3</v>
      </c>
      <c r="F9" s="21">
        <v>17.2</v>
      </c>
      <c r="G9" s="21">
        <v>40.299999999999997</v>
      </c>
      <c r="H9" s="21">
        <v>6.5</v>
      </c>
      <c r="I9" s="22">
        <f t="shared" si="0"/>
        <v>100</v>
      </c>
      <c r="J9">
        <f t="shared" si="7"/>
        <v>0.107</v>
      </c>
      <c r="K9">
        <f t="shared" si="8"/>
        <v>0.253</v>
      </c>
      <c r="L9">
        <f t="shared" ref="L9:L27" si="12">F9/I9</f>
        <v>0.17199999999999999</v>
      </c>
      <c r="M9">
        <f t="shared" si="9"/>
        <v>0.40299999999999997</v>
      </c>
      <c r="N9">
        <f t="shared" si="10"/>
        <v>6.5000000000000002E-2</v>
      </c>
      <c r="O9">
        <f t="shared" si="11"/>
        <v>1</v>
      </c>
      <c r="P9" s="31" t="s">
        <v>99</v>
      </c>
    </row>
    <row r="10" spans="1:32">
      <c r="A10" t="s">
        <v>60</v>
      </c>
      <c r="B10" t="s">
        <v>62</v>
      </c>
      <c r="C10" t="s">
        <v>57</v>
      </c>
      <c r="D10" s="21">
        <v>9.6999999999999993</v>
      </c>
      <c r="E10" s="21">
        <v>21.1</v>
      </c>
      <c r="F10" s="21">
        <v>18.2</v>
      </c>
      <c r="G10" s="21">
        <v>42.7</v>
      </c>
      <c r="H10" s="21">
        <v>8.3000000000000007</v>
      </c>
      <c r="I10" s="22">
        <f t="shared" si="0"/>
        <v>100</v>
      </c>
      <c r="J10">
        <f t="shared" si="7"/>
        <v>9.6999999999999989E-2</v>
      </c>
      <c r="K10">
        <f t="shared" si="8"/>
        <v>0.21100000000000002</v>
      </c>
      <c r="L10">
        <f t="shared" si="12"/>
        <v>0.182</v>
      </c>
      <c r="M10">
        <f t="shared" si="9"/>
        <v>0.42700000000000005</v>
      </c>
      <c r="N10">
        <f t="shared" si="10"/>
        <v>8.3000000000000004E-2</v>
      </c>
      <c r="O10">
        <f t="shared" si="11"/>
        <v>1</v>
      </c>
      <c r="P10" s="32" t="s">
        <v>99</v>
      </c>
    </row>
    <row r="11" spans="1:32">
      <c r="A11" t="s">
        <v>60</v>
      </c>
      <c r="B11" t="s">
        <v>62</v>
      </c>
      <c r="C11" t="s">
        <v>63</v>
      </c>
      <c r="D11" s="21">
        <v>21.3</v>
      </c>
      <c r="E11" s="21">
        <v>18.2</v>
      </c>
      <c r="F11" s="21">
        <v>21.6</v>
      </c>
      <c r="G11" s="21">
        <v>19.600000000000001</v>
      </c>
      <c r="H11" s="21">
        <v>19.3</v>
      </c>
      <c r="I11" s="22">
        <f t="shared" si="0"/>
        <v>100</v>
      </c>
      <c r="J11">
        <f t="shared" si="7"/>
        <v>0.21299999999999999</v>
      </c>
      <c r="K11">
        <f t="shared" si="8"/>
        <v>0.182</v>
      </c>
      <c r="L11">
        <f t="shared" si="12"/>
        <v>0.21600000000000003</v>
      </c>
      <c r="M11">
        <f t="shared" si="9"/>
        <v>0.19600000000000001</v>
      </c>
      <c r="N11">
        <f t="shared" si="10"/>
        <v>0.193</v>
      </c>
      <c r="O11">
        <f t="shared" si="11"/>
        <v>1</v>
      </c>
      <c r="P11" s="31" t="s">
        <v>99</v>
      </c>
    </row>
    <row r="12" spans="1:32">
      <c r="A12" t="s">
        <v>60</v>
      </c>
      <c r="B12" t="s">
        <v>62</v>
      </c>
      <c r="C12" t="s">
        <v>58</v>
      </c>
      <c r="D12" s="21">
        <v>6</v>
      </c>
      <c r="E12" s="21">
        <v>23.5</v>
      </c>
      <c r="F12" s="21">
        <v>6.5</v>
      </c>
      <c r="G12" s="21">
        <v>62.3</v>
      </c>
      <c r="H12" s="21">
        <v>1.7</v>
      </c>
      <c r="I12" s="22">
        <f t="shared" si="0"/>
        <v>100</v>
      </c>
      <c r="J12">
        <f t="shared" si="7"/>
        <v>0.06</v>
      </c>
      <c r="K12">
        <f t="shared" si="8"/>
        <v>0.23499999999999999</v>
      </c>
      <c r="L12">
        <f t="shared" si="12"/>
        <v>6.5000000000000002E-2</v>
      </c>
      <c r="M12">
        <f t="shared" si="9"/>
        <v>0.623</v>
      </c>
      <c r="N12">
        <f t="shared" si="10"/>
        <v>1.7000000000000001E-2</v>
      </c>
      <c r="O12">
        <f t="shared" si="11"/>
        <v>1</v>
      </c>
      <c r="P12" s="31" t="s">
        <v>99</v>
      </c>
    </row>
    <row r="13" spans="1:32">
      <c r="A13" t="s">
        <v>60</v>
      </c>
      <c r="B13" t="s">
        <v>62</v>
      </c>
      <c r="C13" t="s">
        <v>64</v>
      </c>
      <c r="D13" s="21">
        <v>10.5</v>
      </c>
      <c r="E13" s="21">
        <v>32.200000000000003</v>
      </c>
      <c r="F13" s="21">
        <v>10.4</v>
      </c>
      <c r="G13" s="21">
        <v>43.4</v>
      </c>
      <c r="H13" s="21">
        <v>3.5</v>
      </c>
      <c r="I13" s="22">
        <f t="shared" si="0"/>
        <v>100</v>
      </c>
      <c r="J13">
        <f t="shared" si="7"/>
        <v>0.105</v>
      </c>
      <c r="K13">
        <f t="shared" si="8"/>
        <v>0.32200000000000001</v>
      </c>
      <c r="L13">
        <f t="shared" si="12"/>
        <v>0.10400000000000001</v>
      </c>
      <c r="M13">
        <f t="shared" si="9"/>
        <v>0.434</v>
      </c>
      <c r="N13">
        <f t="shared" si="10"/>
        <v>3.5000000000000003E-2</v>
      </c>
      <c r="O13">
        <f t="shared" si="11"/>
        <v>1</v>
      </c>
      <c r="P13" s="31" t="s">
        <v>99</v>
      </c>
    </row>
    <row r="14" spans="1:32" s="25" customFormat="1">
      <c r="A14" s="25" t="s">
        <v>65</v>
      </c>
      <c r="B14" s="25" t="s">
        <v>68</v>
      </c>
      <c r="C14" s="25" t="s">
        <v>69</v>
      </c>
      <c r="D14" s="26">
        <v>4.16</v>
      </c>
      <c r="E14" s="26">
        <v>49.13</v>
      </c>
      <c r="F14" s="26">
        <v>4.16</v>
      </c>
      <c r="G14" s="26">
        <v>33.36</v>
      </c>
      <c r="H14" s="26">
        <v>9.2460000000000004</v>
      </c>
      <c r="I14" s="27">
        <f t="shared" si="0"/>
        <v>100.056</v>
      </c>
      <c r="J14" s="25">
        <f t="shared" si="7"/>
        <v>4.1576717038458465E-2</v>
      </c>
      <c r="K14" s="25">
        <f t="shared" si="8"/>
        <v>0.49102502598544817</v>
      </c>
      <c r="L14" s="25">
        <f t="shared" si="12"/>
        <v>4.1576717038458465E-2</v>
      </c>
      <c r="M14" s="25">
        <f t="shared" si="9"/>
        <v>0.33341328855840729</v>
      </c>
      <c r="N14" s="25">
        <f t="shared" si="10"/>
        <v>9.2408251379227646E-2</v>
      </c>
      <c r="O14" s="25">
        <f t="shared" si="11"/>
        <v>1</v>
      </c>
      <c r="P14" s="25" t="s">
        <v>33</v>
      </c>
    </row>
    <row r="15" spans="1:32" s="25" customFormat="1">
      <c r="A15" s="25" t="s">
        <v>70</v>
      </c>
      <c r="B15" s="25" t="s">
        <v>71</v>
      </c>
      <c r="C15" s="25" t="s">
        <v>72</v>
      </c>
      <c r="D15" s="26">
        <v>48.51</v>
      </c>
      <c r="E15" s="26">
        <v>14.95</v>
      </c>
      <c r="F15" s="26">
        <v>1.552</v>
      </c>
      <c r="G15" s="26">
        <v>0.98699999999999999</v>
      </c>
      <c r="H15" s="26">
        <v>6.0194999999999999</v>
      </c>
      <c r="I15" s="27">
        <f t="shared" si="0"/>
        <v>72.018499999999989</v>
      </c>
      <c r="J15" s="25">
        <f t="shared" si="7"/>
        <v>0.67357692815040593</v>
      </c>
      <c r="K15" s="25">
        <f t="shared" si="8"/>
        <v>0.20758555093482928</v>
      </c>
      <c r="L15" s="25">
        <f t="shared" si="12"/>
        <v>2.1550018398050506E-2</v>
      </c>
      <c r="M15" s="25">
        <f t="shared" si="9"/>
        <v>1.3704811958038561E-2</v>
      </c>
      <c r="N15" s="25">
        <f t="shared" si="10"/>
        <v>8.3582690558675912E-2</v>
      </c>
      <c r="O15" s="25">
        <f t="shared" si="11"/>
        <v>1.0000000000000002</v>
      </c>
      <c r="P15" s="25" t="s">
        <v>101</v>
      </c>
    </row>
    <row r="16" spans="1:32" s="25" customFormat="1">
      <c r="A16"/>
      <c r="B16" s="25" t="s">
        <v>40</v>
      </c>
      <c r="C16" s="25" t="s">
        <v>41</v>
      </c>
      <c r="D16" s="26">
        <v>22.359000000000002</v>
      </c>
      <c r="E16" s="26">
        <v>61.982999999999997</v>
      </c>
      <c r="F16" s="26">
        <v>0.66</v>
      </c>
      <c r="G16" s="26">
        <v>13.141999999999999</v>
      </c>
      <c r="H16" s="26">
        <v>1.8360000000000001</v>
      </c>
      <c r="I16" s="27">
        <f t="shared" si="0"/>
        <v>99.97999999999999</v>
      </c>
      <c r="J16" s="25">
        <f t="shared" si="7"/>
        <v>0.22363472694538911</v>
      </c>
      <c r="K16" s="25">
        <f t="shared" si="8"/>
        <v>0.61995399079815972</v>
      </c>
      <c r="L16" s="25">
        <f t="shared" si="12"/>
        <v>6.6013202640528117E-3</v>
      </c>
      <c r="M16" s="25">
        <f t="shared" si="9"/>
        <v>0.13144628925785157</v>
      </c>
      <c r="N16" s="25">
        <f t="shared" si="10"/>
        <v>1.836367273454691E-2</v>
      </c>
      <c r="O16" s="25">
        <f t="shared" si="11"/>
        <v>1</v>
      </c>
      <c r="P16" s="25" t="s">
        <v>96</v>
      </c>
    </row>
    <row r="17" spans="1:16">
      <c r="A17" s="25"/>
      <c r="B17" t="s">
        <v>40</v>
      </c>
      <c r="C17" t="s">
        <v>42</v>
      </c>
      <c r="D17" s="23">
        <v>20.866</v>
      </c>
      <c r="E17" s="23">
        <v>57.622999999999998</v>
      </c>
      <c r="F17" s="21">
        <v>0.40799999999999997</v>
      </c>
      <c r="G17" s="23">
        <v>20.071000000000002</v>
      </c>
      <c r="H17" s="23">
        <v>1.022</v>
      </c>
      <c r="I17" s="22">
        <f t="shared" si="0"/>
        <v>99.990000000000009</v>
      </c>
      <c r="J17">
        <f t="shared" si="7"/>
        <v>0.20868086808680866</v>
      </c>
      <c r="K17">
        <f t="shared" si="8"/>
        <v>0.5762876287628762</v>
      </c>
      <c r="L17">
        <f t="shared" si="12"/>
        <v>4.0804080408040795E-3</v>
      </c>
      <c r="M17">
        <f t="shared" si="9"/>
        <v>0.20073007300730072</v>
      </c>
      <c r="N17">
        <f t="shared" si="10"/>
        <v>1.0221022102210221E-2</v>
      </c>
      <c r="O17">
        <f t="shared" si="11"/>
        <v>0.99999999999999989</v>
      </c>
      <c r="P17" t="s">
        <v>96</v>
      </c>
    </row>
    <row r="18" spans="1:16">
      <c r="B18" t="s">
        <v>40</v>
      </c>
      <c r="C18" t="s">
        <v>43</v>
      </c>
      <c r="D18" s="21">
        <v>21.395</v>
      </c>
      <c r="E18" s="21">
        <v>65.518000000000001</v>
      </c>
      <c r="F18" s="21">
        <v>0.245</v>
      </c>
      <c r="G18" s="21">
        <v>11.811</v>
      </c>
      <c r="H18" s="21">
        <v>1.0209999999999999</v>
      </c>
      <c r="I18" s="22">
        <f t="shared" ref="I18:I23" si="13">SUM(D18:H18)</f>
        <v>99.99</v>
      </c>
      <c r="J18">
        <f t="shared" si="7"/>
        <v>0.21397139713971397</v>
      </c>
      <c r="K18">
        <f t="shared" si="8"/>
        <v>0.65524552455245533</v>
      </c>
      <c r="L18">
        <f t="shared" si="12"/>
        <v>2.4502450245024502E-3</v>
      </c>
      <c r="M18">
        <f t="shared" si="9"/>
        <v>0.11812181218121813</v>
      </c>
      <c r="N18">
        <f t="shared" si="10"/>
        <v>1.021102110211021E-2</v>
      </c>
      <c r="O18">
        <f t="shared" si="11"/>
        <v>1</v>
      </c>
      <c r="P18" t="s">
        <v>96</v>
      </c>
    </row>
    <row r="19" spans="1:16">
      <c r="B19" t="s">
        <v>40</v>
      </c>
      <c r="C19" t="s">
        <v>44</v>
      </c>
      <c r="D19" s="21">
        <v>31.172000000000001</v>
      </c>
      <c r="E19" s="21">
        <v>60.994999999999997</v>
      </c>
      <c r="F19" s="21">
        <v>0.93500000000000005</v>
      </c>
      <c r="G19" s="21">
        <v>4.4340000000000002</v>
      </c>
      <c r="H19" s="21">
        <v>2.456</v>
      </c>
      <c r="I19" s="22">
        <f t="shared" si="13"/>
        <v>99.992000000000004</v>
      </c>
      <c r="J19">
        <f t="shared" si="7"/>
        <v>0.31174493959516758</v>
      </c>
      <c r="K19">
        <f t="shared" si="8"/>
        <v>0.60999879990399231</v>
      </c>
      <c r="L19">
        <f t="shared" si="12"/>
        <v>9.3507480598447879E-3</v>
      </c>
      <c r="M19">
        <f t="shared" si="9"/>
        <v>4.4343547483798706E-2</v>
      </c>
      <c r="N19">
        <f t="shared" si="10"/>
        <v>2.4561964957196574E-2</v>
      </c>
      <c r="O19">
        <f t="shared" si="11"/>
        <v>0.99999999999999989</v>
      </c>
      <c r="P19" t="s">
        <v>96</v>
      </c>
    </row>
    <row r="20" spans="1:16">
      <c r="B20" t="s">
        <v>40</v>
      </c>
      <c r="C20" t="s">
        <v>45</v>
      </c>
      <c r="D20" s="21">
        <v>22.359000000000002</v>
      </c>
      <c r="E20" s="21">
        <v>61.982999999999997</v>
      </c>
      <c r="F20" s="21">
        <v>0.66</v>
      </c>
      <c r="G20" s="21">
        <v>13.141999999999999</v>
      </c>
      <c r="H20" s="21">
        <v>1.8360000000000001</v>
      </c>
      <c r="I20" s="22">
        <f t="shared" si="13"/>
        <v>99.97999999999999</v>
      </c>
      <c r="J20">
        <f t="shared" si="7"/>
        <v>0.22363472694538911</v>
      </c>
      <c r="K20">
        <f t="shared" si="8"/>
        <v>0.61995399079815972</v>
      </c>
      <c r="L20">
        <f t="shared" si="12"/>
        <v>6.6013202640528117E-3</v>
      </c>
      <c r="M20">
        <f t="shared" si="9"/>
        <v>0.13144628925785157</v>
      </c>
      <c r="N20">
        <f t="shared" si="10"/>
        <v>1.836367273454691E-2</v>
      </c>
      <c r="O20">
        <f t="shared" si="11"/>
        <v>1</v>
      </c>
      <c r="P20" t="s">
        <v>96</v>
      </c>
    </row>
    <row r="21" spans="1:16">
      <c r="B21" t="s">
        <v>40</v>
      </c>
      <c r="C21" t="s">
        <v>46</v>
      </c>
      <c r="D21" s="21">
        <v>15.4</v>
      </c>
      <c r="E21" s="21">
        <v>62.674999999999997</v>
      </c>
      <c r="F21" s="21">
        <v>0.3</v>
      </c>
      <c r="G21" s="21">
        <v>20.766999999999999</v>
      </c>
      <c r="H21" s="21">
        <v>0.82499999999999996</v>
      </c>
      <c r="I21" s="22">
        <f t="shared" si="13"/>
        <v>99.966999999999999</v>
      </c>
      <c r="J21">
        <f t="shared" si="7"/>
        <v>0.15405083677613612</v>
      </c>
      <c r="K21">
        <f t="shared" si="8"/>
        <v>0.62695689577560598</v>
      </c>
      <c r="L21">
        <f t="shared" si="12"/>
        <v>3.0009903268078467E-3</v>
      </c>
      <c r="M21">
        <f t="shared" si="9"/>
        <v>0.20773855372272851</v>
      </c>
      <c r="N21">
        <f t="shared" si="10"/>
        <v>8.2527233987215783E-3</v>
      </c>
      <c r="O21">
        <f t="shared" si="11"/>
        <v>1.0000000000000002</v>
      </c>
      <c r="P21" t="s">
        <v>96</v>
      </c>
    </row>
    <row r="22" spans="1:16">
      <c r="B22" t="s">
        <v>40</v>
      </c>
      <c r="C22" t="s">
        <v>47</v>
      </c>
      <c r="D22" s="21">
        <v>15.4</v>
      </c>
      <c r="E22" s="21">
        <v>62.674999999999997</v>
      </c>
      <c r="F22" s="21">
        <v>0.3</v>
      </c>
      <c r="G22" s="21">
        <v>20.766999999999999</v>
      </c>
      <c r="H22" s="21">
        <v>0.82499999999999996</v>
      </c>
      <c r="I22" s="22">
        <f t="shared" si="13"/>
        <v>99.966999999999999</v>
      </c>
      <c r="J22">
        <f t="shared" si="7"/>
        <v>0.15405083677613612</v>
      </c>
      <c r="K22">
        <f t="shared" si="8"/>
        <v>0.62695689577560598</v>
      </c>
      <c r="L22">
        <f t="shared" si="12"/>
        <v>3.0009903268078467E-3</v>
      </c>
      <c r="M22">
        <f t="shared" si="9"/>
        <v>0.20773855372272851</v>
      </c>
      <c r="N22">
        <f t="shared" si="10"/>
        <v>8.2527233987215783E-3</v>
      </c>
      <c r="O22">
        <f t="shared" si="11"/>
        <v>1.0000000000000002</v>
      </c>
      <c r="P22" t="s">
        <v>96</v>
      </c>
    </row>
    <row r="23" spans="1:16" ht="17" customHeight="1">
      <c r="B23" t="s">
        <v>48</v>
      </c>
      <c r="C23" t="s">
        <v>49</v>
      </c>
      <c r="D23" s="21">
        <v>22.803000000000001</v>
      </c>
      <c r="E23" s="21">
        <v>64.040999999999997</v>
      </c>
      <c r="F23" s="21">
        <v>1.49</v>
      </c>
      <c r="G23" s="21">
        <v>7.3170000000000002</v>
      </c>
      <c r="H23" s="21">
        <v>4.3460000000000001</v>
      </c>
      <c r="I23" s="22">
        <f t="shared" si="13"/>
        <v>99.996999999999986</v>
      </c>
      <c r="J23">
        <f t="shared" si="7"/>
        <v>0.2280368411052332</v>
      </c>
      <c r="K23">
        <f t="shared" si="8"/>
        <v>0.64042921287638632</v>
      </c>
      <c r="L23">
        <f t="shared" si="12"/>
        <v>1.4900447013410404E-2</v>
      </c>
      <c r="M23">
        <f t="shared" si="9"/>
        <v>7.3172195165854992E-2</v>
      </c>
      <c r="N23">
        <f t="shared" si="10"/>
        <v>4.346130383911518E-2</v>
      </c>
      <c r="O23">
        <f t="shared" si="11"/>
        <v>1.0000000000000002</v>
      </c>
      <c r="P23" t="s">
        <v>96</v>
      </c>
    </row>
    <row r="24" spans="1:16" s="25" customFormat="1" ht="14" customHeight="1">
      <c r="A24"/>
      <c r="B24" s="25" t="s">
        <v>50</v>
      </c>
      <c r="C24" s="25" t="s">
        <v>51</v>
      </c>
      <c r="D24" s="26">
        <v>73</v>
      </c>
      <c r="E24" s="26">
        <v>12</v>
      </c>
      <c r="F24" s="26">
        <v>14</v>
      </c>
      <c r="G24" s="26">
        <v>0</v>
      </c>
      <c r="H24" s="26">
        <v>1</v>
      </c>
      <c r="I24" s="27">
        <f>SUM(D24:H24)</f>
        <v>100</v>
      </c>
      <c r="J24" s="25">
        <f t="shared" si="7"/>
        <v>0.73</v>
      </c>
      <c r="K24" s="25">
        <f t="shared" si="8"/>
        <v>0.12</v>
      </c>
      <c r="L24" s="25">
        <f t="shared" si="12"/>
        <v>0.14000000000000001</v>
      </c>
      <c r="M24" s="25">
        <f t="shared" si="9"/>
        <v>0</v>
      </c>
      <c r="N24" s="25">
        <f t="shared" si="10"/>
        <v>0.01</v>
      </c>
      <c r="O24" s="25">
        <f t="shared" si="11"/>
        <v>1</v>
      </c>
      <c r="P24" s="30" t="s">
        <v>97</v>
      </c>
    </row>
    <row r="25" spans="1:16" s="25" customFormat="1">
      <c r="A25"/>
      <c r="B25" s="25" t="s">
        <v>50</v>
      </c>
      <c r="C25" s="25" t="s">
        <v>73</v>
      </c>
      <c r="D25" s="26">
        <v>51</v>
      </c>
      <c r="E25" s="26">
        <v>47</v>
      </c>
      <c r="F25" s="26">
        <v>0.4</v>
      </c>
      <c r="G25" s="26">
        <v>0.1</v>
      </c>
      <c r="H25" s="26">
        <v>1.5</v>
      </c>
      <c r="I25" s="27">
        <f>SUM(D25:H25)</f>
        <v>100</v>
      </c>
      <c r="J25" s="25">
        <f t="shared" si="7"/>
        <v>0.51</v>
      </c>
      <c r="K25" s="25">
        <f t="shared" si="8"/>
        <v>0.47</v>
      </c>
      <c r="L25" s="25">
        <f t="shared" si="12"/>
        <v>4.0000000000000001E-3</v>
      </c>
      <c r="M25" s="25">
        <f t="shared" si="9"/>
        <v>1E-3</v>
      </c>
      <c r="N25" s="25">
        <f t="shared" si="10"/>
        <v>1.4999999999999999E-2</v>
      </c>
      <c r="O25" s="25">
        <f t="shared" si="11"/>
        <v>1</v>
      </c>
      <c r="P25" s="25" t="s">
        <v>102</v>
      </c>
    </row>
    <row r="26" spans="1:16" s="25" customFormat="1">
      <c r="B26" s="25" t="s">
        <v>50</v>
      </c>
      <c r="C26" s="25" t="s">
        <v>67</v>
      </c>
      <c r="D26" s="26">
        <v>14.8</v>
      </c>
      <c r="F26" s="29"/>
      <c r="G26" s="26">
        <v>39.6</v>
      </c>
      <c r="H26" s="26">
        <v>1.3</v>
      </c>
      <c r="I26" s="27">
        <f>SUM(D26:H26)</f>
        <v>55.7</v>
      </c>
      <c r="J26" s="25">
        <f t="shared" si="7"/>
        <v>0.26570915619389585</v>
      </c>
      <c r="K26" s="25">
        <f t="shared" si="8"/>
        <v>0</v>
      </c>
      <c r="L26" s="25">
        <f t="shared" si="12"/>
        <v>0</v>
      </c>
      <c r="M26" s="25">
        <f t="shared" si="9"/>
        <v>0.71095152603231593</v>
      </c>
      <c r="N26" s="25">
        <f t="shared" si="10"/>
        <v>2.333931777378815E-2</v>
      </c>
      <c r="O26" s="25">
        <f t="shared" si="11"/>
        <v>1</v>
      </c>
      <c r="P26" s="25" t="s">
        <v>109</v>
      </c>
    </row>
    <row r="27" spans="1:16" s="25" customFormat="1">
      <c r="B27" s="25" t="s">
        <v>50</v>
      </c>
      <c r="C27" s="25" t="s">
        <v>52</v>
      </c>
      <c r="D27" s="26">
        <v>27</v>
      </c>
      <c r="E27" s="26">
        <v>51</v>
      </c>
      <c r="F27" s="26">
        <v>16</v>
      </c>
      <c r="G27" s="26">
        <v>3</v>
      </c>
      <c r="H27" s="26">
        <v>3</v>
      </c>
      <c r="I27" s="27">
        <f>SUM(D27:H27)</f>
        <v>100</v>
      </c>
      <c r="J27" s="25">
        <f t="shared" si="7"/>
        <v>0.27</v>
      </c>
      <c r="K27" s="25">
        <f t="shared" si="8"/>
        <v>0.51</v>
      </c>
      <c r="L27" s="25">
        <f t="shared" si="12"/>
        <v>0.16</v>
      </c>
      <c r="M27" s="25">
        <f t="shared" si="9"/>
        <v>0.03</v>
      </c>
      <c r="N27" s="25">
        <f t="shared" si="10"/>
        <v>0.03</v>
      </c>
      <c r="O27" s="25">
        <f t="shared" si="11"/>
        <v>1</v>
      </c>
      <c r="P27" s="30" t="s">
        <v>97</v>
      </c>
    </row>
    <row r="28" spans="1:16" s="25" customFormat="1" ht="17" customHeight="1">
      <c r="A28" s="25" t="s">
        <v>65</v>
      </c>
      <c r="B28" s="25" t="s">
        <v>66</v>
      </c>
      <c r="C28" s="25" t="s">
        <v>67</v>
      </c>
      <c r="D28" s="26">
        <v>67</v>
      </c>
      <c r="E28" s="26">
        <v>28.201000000000001</v>
      </c>
      <c r="F28" s="26">
        <v>1.7</v>
      </c>
      <c r="G28" s="26">
        <v>0.20300000000000001</v>
      </c>
      <c r="H28" s="26">
        <v>2.85</v>
      </c>
      <c r="I28" s="27">
        <f t="shared" ref="I28" si="14">SUM(D28:H28)</f>
        <v>99.953999999999994</v>
      </c>
      <c r="J28" s="25">
        <f t="shared" ref="J28" si="15">D28/I28</f>
        <v>0.67030834183724519</v>
      </c>
      <c r="K28" s="25">
        <f t="shared" ref="K28" si="16">E28/I28</f>
        <v>0.28213978430077841</v>
      </c>
      <c r="L28" s="25">
        <f t="shared" ref="L28" si="17">F28/I28</f>
        <v>1.7007823598855474E-2</v>
      </c>
      <c r="M28" s="25">
        <f t="shared" ref="M28" si="18">G28/I28</f>
        <v>2.0309342297456833E-3</v>
      </c>
      <c r="N28" s="25">
        <f t="shared" ref="N28" si="19">H28/I28</f>
        <v>2.8513116033375356E-2</v>
      </c>
      <c r="O28" s="25">
        <f t="shared" ref="O28" si="20">SUM(J28:N28)</f>
        <v>1</v>
      </c>
      <c r="P28" s="25" t="s">
        <v>100</v>
      </c>
    </row>
    <row r="29" spans="1:16">
      <c r="B29" t="s">
        <v>82</v>
      </c>
      <c r="C29" t="s">
        <v>57</v>
      </c>
      <c r="D29" s="21">
        <v>10.1</v>
      </c>
      <c r="E29" s="21">
        <v>80.900000000000006</v>
      </c>
      <c r="F29" s="21">
        <v>0.2</v>
      </c>
      <c r="G29" s="21">
        <v>8.3000000000000007</v>
      </c>
      <c r="H29" s="21">
        <v>0.3</v>
      </c>
      <c r="I29" s="22">
        <f t="shared" ref="I29:I41" si="21">SUM(D29:H29)</f>
        <v>99.8</v>
      </c>
      <c r="J29">
        <f t="shared" ref="J29:J41" si="22">D29/I29</f>
        <v>0.10120240480961924</v>
      </c>
      <c r="K29">
        <f t="shared" ref="K29:K42" si="23">E29/I29</f>
        <v>0.81062124248497003</v>
      </c>
      <c r="L29">
        <f>F29/I29</f>
        <v>2.0040080160320644E-3</v>
      </c>
      <c r="M29">
        <f t="shared" ref="M29:M42" si="24">G29/I29</f>
        <v>8.3166332665330675E-2</v>
      </c>
      <c r="N29">
        <f t="shared" ref="N29:N41" si="25">H29/I29</f>
        <v>3.0060120240480962E-3</v>
      </c>
      <c r="O29">
        <f t="shared" ref="O29:O42" si="26">SUM(J29:N29)</f>
        <v>1.0000000000000002</v>
      </c>
      <c r="P29" t="s">
        <v>107</v>
      </c>
    </row>
    <row r="30" spans="1:16" s="25" customFormat="1">
      <c r="B30" s="25" t="s">
        <v>66</v>
      </c>
      <c r="C30" s="25" t="s">
        <v>74</v>
      </c>
      <c r="D30" s="26">
        <v>3.85</v>
      </c>
      <c r="E30" s="26">
        <v>75.06</v>
      </c>
      <c r="F30" s="26">
        <v>0.32</v>
      </c>
      <c r="G30" s="26">
        <v>11.86</v>
      </c>
      <c r="H30" s="26">
        <v>3.2</v>
      </c>
      <c r="I30" s="27">
        <f t="shared" si="21"/>
        <v>94.289999999999992</v>
      </c>
      <c r="J30" s="28">
        <f t="shared" si="22"/>
        <v>4.0831477357089835E-2</v>
      </c>
      <c r="K30" s="28">
        <f t="shared" si="23"/>
        <v>0.79605472478523709</v>
      </c>
      <c r="L30" s="28">
        <f>F30/I30</f>
        <v>3.3937851309788951E-3</v>
      </c>
      <c r="M30" s="28">
        <f t="shared" si="24"/>
        <v>0.12578216141690529</v>
      </c>
      <c r="N30" s="28">
        <f t="shared" si="25"/>
        <v>3.3937851309788956E-2</v>
      </c>
      <c r="O30" s="25">
        <f t="shared" si="26"/>
        <v>1</v>
      </c>
      <c r="P30" s="25" t="s">
        <v>103</v>
      </c>
    </row>
    <row r="31" spans="1:16">
      <c r="A31" s="25"/>
      <c r="B31" t="s">
        <v>66</v>
      </c>
      <c r="C31" t="s">
        <v>75</v>
      </c>
      <c r="D31" s="21">
        <v>4.84</v>
      </c>
      <c r="E31" s="21">
        <v>72.61</v>
      </c>
      <c r="F31" s="21">
        <v>1.31</v>
      </c>
      <c r="G31" s="21">
        <v>13.15</v>
      </c>
      <c r="H31" s="21">
        <v>1.71</v>
      </c>
      <c r="I31" s="22">
        <f t="shared" si="21"/>
        <v>93.62</v>
      </c>
      <c r="J31" s="24">
        <f t="shared" si="22"/>
        <v>5.1698355052339239E-2</v>
      </c>
      <c r="K31" s="24">
        <f t="shared" si="23"/>
        <v>0.77558214056825459</v>
      </c>
      <c r="L31" s="24">
        <f>F31/I31</f>
        <v>1.3992736594744712E-2</v>
      </c>
      <c r="M31" s="24">
        <f t="shared" si="24"/>
        <v>0.14046143986327708</v>
      </c>
      <c r="N31" s="24">
        <f t="shared" si="25"/>
        <v>1.8265327921384317E-2</v>
      </c>
      <c r="O31">
        <f t="shared" si="26"/>
        <v>1</v>
      </c>
      <c r="P31" t="s">
        <v>103</v>
      </c>
    </row>
    <row r="32" spans="1:16" s="25" customFormat="1">
      <c r="A32"/>
      <c r="B32" s="25" t="s">
        <v>66</v>
      </c>
      <c r="C32" s="25" t="s">
        <v>76</v>
      </c>
      <c r="D32" s="26">
        <v>26.621600000000001</v>
      </c>
      <c r="E32" s="26">
        <v>64.681200000000004</v>
      </c>
      <c r="F32" s="26">
        <v>3.7515999999999998</v>
      </c>
      <c r="G32" s="26">
        <v>3.3816999999999999</v>
      </c>
      <c r="H32" s="26">
        <v>2.1092</v>
      </c>
      <c r="I32" s="27">
        <f t="shared" si="21"/>
        <v>100.5453</v>
      </c>
      <c r="J32" s="28">
        <f t="shared" si="22"/>
        <v>0.26477219720862138</v>
      </c>
      <c r="K32" s="28">
        <f t="shared" si="23"/>
        <v>0.64330406294476228</v>
      </c>
      <c r="L32" s="28">
        <f>F32/I32</f>
        <v>3.7312534748019051E-2</v>
      </c>
      <c r="M32" s="28">
        <f t="shared" si="24"/>
        <v>3.3633596001006509E-2</v>
      </c>
      <c r="N32" s="28">
        <f t="shared" si="25"/>
        <v>2.0977609097590836E-2</v>
      </c>
      <c r="O32" s="25">
        <f t="shared" si="26"/>
        <v>1</v>
      </c>
      <c r="P32" s="25" t="s">
        <v>104</v>
      </c>
    </row>
    <row r="33" spans="1:16">
      <c r="A33" s="25"/>
      <c r="B33" t="s">
        <v>66</v>
      </c>
      <c r="C33" t="s">
        <v>67</v>
      </c>
      <c r="D33" s="21">
        <v>9.1</v>
      </c>
      <c r="G33" s="21">
        <v>22.1</v>
      </c>
      <c r="H33" s="21">
        <v>29.1</v>
      </c>
      <c r="I33" s="22">
        <f t="shared" si="21"/>
        <v>60.300000000000004</v>
      </c>
      <c r="J33">
        <f t="shared" si="22"/>
        <v>0.15091210613598671</v>
      </c>
      <c r="K33">
        <f t="shared" si="23"/>
        <v>0</v>
      </c>
      <c r="L33">
        <f>F33/I33</f>
        <v>0</v>
      </c>
      <c r="M33">
        <f t="shared" si="24"/>
        <v>0.36650082918739635</v>
      </c>
      <c r="N33">
        <f t="shared" si="25"/>
        <v>0.48258706467661688</v>
      </c>
      <c r="O33">
        <f t="shared" si="26"/>
        <v>1</v>
      </c>
      <c r="P33" t="s">
        <v>109</v>
      </c>
    </row>
    <row r="34" spans="1:16">
      <c r="B34" t="s">
        <v>53</v>
      </c>
      <c r="C34" t="s">
        <v>54</v>
      </c>
      <c r="D34" s="21">
        <v>10.4</v>
      </c>
      <c r="E34" s="21">
        <v>31.7</v>
      </c>
      <c r="F34" s="21" t="s">
        <v>55</v>
      </c>
      <c r="G34" s="21">
        <v>3</v>
      </c>
      <c r="H34" s="21">
        <v>0.1</v>
      </c>
      <c r="I34" s="22">
        <f t="shared" si="21"/>
        <v>45.2</v>
      </c>
      <c r="J34">
        <f t="shared" si="22"/>
        <v>0.23008849557522124</v>
      </c>
      <c r="K34">
        <f t="shared" si="23"/>
        <v>0.70132743362831851</v>
      </c>
      <c r="M34">
        <f t="shared" si="24"/>
        <v>6.6371681415929196E-2</v>
      </c>
      <c r="N34">
        <f t="shared" si="25"/>
        <v>2.2123893805309734E-3</v>
      </c>
      <c r="O34">
        <f t="shared" si="26"/>
        <v>0.99999999999999989</v>
      </c>
      <c r="P34" s="31" t="s">
        <v>98</v>
      </c>
    </row>
    <row r="35" spans="1:16">
      <c r="B35" t="s">
        <v>53</v>
      </c>
      <c r="C35" t="s">
        <v>56</v>
      </c>
      <c r="D35" s="21">
        <v>4.2</v>
      </c>
      <c r="E35" s="21">
        <v>22.4</v>
      </c>
      <c r="F35" s="21" t="s">
        <v>55</v>
      </c>
      <c r="G35" s="21">
        <v>3.1</v>
      </c>
      <c r="H35" s="21">
        <v>0.1</v>
      </c>
      <c r="I35" s="22">
        <f t="shared" si="21"/>
        <v>29.8</v>
      </c>
      <c r="J35">
        <f t="shared" si="22"/>
        <v>0.14093959731543623</v>
      </c>
      <c r="K35">
        <f t="shared" si="23"/>
        <v>0.7516778523489932</v>
      </c>
      <c r="M35">
        <f t="shared" si="24"/>
        <v>0.1040268456375839</v>
      </c>
      <c r="N35">
        <f t="shared" si="25"/>
        <v>3.3557046979865771E-3</v>
      </c>
      <c r="O35">
        <f t="shared" si="26"/>
        <v>1</v>
      </c>
      <c r="P35" s="31" t="s">
        <v>98</v>
      </c>
    </row>
    <row r="36" spans="1:16" s="25" customFormat="1">
      <c r="A36"/>
      <c r="B36" s="25" t="s">
        <v>53</v>
      </c>
      <c r="C36" s="25" t="s">
        <v>57</v>
      </c>
      <c r="D36" s="26">
        <v>15.7</v>
      </c>
      <c r="E36" s="26">
        <v>44.5</v>
      </c>
      <c r="F36" s="26" t="s">
        <v>55</v>
      </c>
      <c r="G36" s="26">
        <v>5.0999999999999996</v>
      </c>
      <c r="H36" s="26">
        <v>0.1</v>
      </c>
      <c r="I36" s="27">
        <f t="shared" si="21"/>
        <v>65.399999999999991</v>
      </c>
      <c r="J36" s="25">
        <f t="shared" si="22"/>
        <v>0.24006116207951073</v>
      </c>
      <c r="K36" s="25">
        <f t="shared" si="23"/>
        <v>0.68042813455657503</v>
      </c>
      <c r="M36" s="25">
        <f t="shared" si="24"/>
        <v>7.7981651376146793E-2</v>
      </c>
      <c r="N36" s="25">
        <f t="shared" si="25"/>
        <v>1.5290519877675843E-3</v>
      </c>
      <c r="O36" s="25">
        <f t="shared" si="26"/>
        <v>1.0000000000000002</v>
      </c>
      <c r="P36" s="30" t="s">
        <v>98</v>
      </c>
    </row>
    <row r="37" spans="1:16">
      <c r="A37" s="25"/>
      <c r="B37" t="s">
        <v>53</v>
      </c>
      <c r="C37" t="s">
        <v>58</v>
      </c>
      <c r="D37" s="21">
        <v>14.4</v>
      </c>
      <c r="E37" s="21">
        <v>46</v>
      </c>
      <c r="F37" s="21" t="s">
        <v>55</v>
      </c>
      <c r="G37" s="21">
        <v>6</v>
      </c>
      <c r="H37" s="21">
        <v>0.1</v>
      </c>
      <c r="I37" s="22">
        <f t="shared" si="21"/>
        <v>66.5</v>
      </c>
      <c r="J37">
        <f t="shared" si="22"/>
        <v>0.21654135338345865</v>
      </c>
      <c r="K37">
        <f t="shared" si="23"/>
        <v>0.69172932330827064</v>
      </c>
      <c r="M37">
        <f t="shared" si="24"/>
        <v>9.0225563909774431E-2</v>
      </c>
      <c r="N37">
        <f t="shared" si="25"/>
        <v>1.5037593984962407E-3</v>
      </c>
      <c r="O37">
        <f t="shared" si="26"/>
        <v>0.99999999999999989</v>
      </c>
      <c r="P37" s="31" t="s">
        <v>98</v>
      </c>
    </row>
    <row r="38" spans="1:16">
      <c r="B38" t="s">
        <v>59</v>
      </c>
      <c r="C38" t="s">
        <v>54</v>
      </c>
      <c r="D38" s="21">
        <v>8.9</v>
      </c>
      <c r="E38" s="21">
        <v>35.200000000000003</v>
      </c>
      <c r="F38" s="21" t="s">
        <v>55</v>
      </c>
      <c r="G38" s="21">
        <v>2.1</v>
      </c>
      <c r="H38" s="21">
        <v>0.2</v>
      </c>
      <c r="I38" s="22">
        <f t="shared" si="21"/>
        <v>46.400000000000006</v>
      </c>
      <c r="J38">
        <f t="shared" si="22"/>
        <v>0.19181034482758619</v>
      </c>
      <c r="K38">
        <f t="shared" si="23"/>
        <v>0.75862068965517238</v>
      </c>
      <c r="M38">
        <f t="shared" si="24"/>
        <v>4.5258620689655166E-2</v>
      </c>
      <c r="N38">
        <f t="shared" si="25"/>
        <v>4.3103448275862068E-3</v>
      </c>
      <c r="O38">
        <f t="shared" si="26"/>
        <v>0.99999999999999989</v>
      </c>
      <c r="P38" s="31" t="s">
        <v>98</v>
      </c>
    </row>
    <row r="39" spans="1:16">
      <c r="B39" t="s">
        <v>59</v>
      </c>
      <c r="C39" t="s">
        <v>56</v>
      </c>
      <c r="D39" s="21">
        <v>9</v>
      </c>
      <c r="E39" s="21">
        <v>35.1</v>
      </c>
      <c r="F39" s="21" t="s">
        <v>55</v>
      </c>
      <c r="G39" s="21">
        <v>6</v>
      </c>
      <c r="H39" s="21">
        <v>0.2</v>
      </c>
      <c r="I39" s="22">
        <f t="shared" si="21"/>
        <v>50.300000000000004</v>
      </c>
      <c r="J39">
        <f t="shared" si="22"/>
        <v>0.17892644135188865</v>
      </c>
      <c r="K39">
        <f t="shared" si="23"/>
        <v>0.69781312127236572</v>
      </c>
      <c r="M39">
        <f t="shared" si="24"/>
        <v>0.11928429423459244</v>
      </c>
      <c r="N39">
        <f t="shared" si="25"/>
        <v>3.9761431411530811E-3</v>
      </c>
      <c r="O39">
        <f t="shared" si="26"/>
        <v>0.99999999999999989</v>
      </c>
      <c r="P39" s="31" t="s">
        <v>98</v>
      </c>
    </row>
    <row r="40" spans="1:16" s="25" customFormat="1">
      <c r="A40"/>
      <c r="B40" s="25" t="s">
        <v>59</v>
      </c>
      <c r="C40" s="25" t="s">
        <v>57</v>
      </c>
      <c r="D40" s="26">
        <v>5.9</v>
      </c>
      <c r="E40" s="26">
        <v>27.7</v>
      </c>
      <c r="F40" s="26" t="s">
        <v>55</v>
      </c>
      <c r="G40" s="26">
        <v>4.7</v>
      </c>
      <c r="H40" s="26">
        <v>0.2</v>
      </c>
      <c r="I40" s="27">
        <f t="shared" si="21"/>
        <v>38.500000000000007</v>
      </c>
      <c r="J40" s="28">
        <f t="shared" si="22"/>
        <v>0.15324675324675321</v>
      </c>
      <c r="K40" s="28">
        <f t="shared" si="23"/>
        <v>0.71948051948051928</v>
      </c>
      <c r="L40" s="28"/>
      <c r="M40" s="28">
        <f t="shared" si="24"/>
        <v>0.12207792207792206</v>
      </c>
      <c r="N40" s="28">
        <f t="shared" si="25"/>
        <v>5.1948051948051939E-3</v>
      </c>
      <c r="O40" s="25">
        <f t="shared" si="26"/>
        <v>0.99999999999999978</v>
      </c>
      <c r="P40" s="30" t="s">
        <v>98</v>
      </c>
    </row>
    <row r="41" spans="1:16">
      <c r="A41" s="25"/>
      <c r="B41" t="s">
        <v>59</v>
      </c>
      <c r="C41" t="s">
        <v>58</v>
      </c>
      <c r="D41" s="21">
        <v>12.5</v>
      </c>
      <c r="E41" s="21">
        <v>40.9</v>
      </c>
      <c r="F41" s="21" t="s">
        <v>55</v>
      </c>
      <c r="G41" s="21">
        <v>8</v>
      </c>
      <c r="H41" s="21">
        <v>0.2</v>
      </c>
      <c r="I41" s="22">
        <f t="shared" si="21"/>
        <v>61.6</v>
      </c>
      <c r="J41">
        <f t="shared" si="22"/>
        <v>0.20292207792207792</v>
      </c>
      <c r="K41">
        <f t="shared" si="23"/>
        <v>0.66396103896103897</v>
      </c>
      <c r="M41">
        <f t="shared" si="24"/>
        <v>0.12987012987012986</v>
      </c>
      <c r="N41">
        <f t="shared" si="25"/>
        <v>3.246753246753247E-3</v>
      </c>
      <c r="O41">
        <f t="shared" si="26"/>
        <v>1</v>
      </c>
      <c r="P41" s="31" t="s">
        <v>98</v>
      </c>
    </row>
    <row r="42" spans="1:16">
      <c r="B42" t="s">
        <v>89</v>
      </c>
      <c r="C42" t="s">
        <v>67</v>
      </c>
      <c r="D42" s="21">
        <v>9.6999999999999993</v>
      </c>
      <c r="G42" s="21">
        <v>0.3</v>
      </c>
      <c r="H42" s="21">
        <v>0.7</v>
      </c>
      <c r="I42" s="22">
        <f t="shared" ref="I42" si="27">SUM(D42:H42)</f>
        <v>10.7</v>
      </c>
      <c r="J42" s="24">
        <f t="shared" ref="J42" si="28">D42/I42</f>
        <v>0.90654205607476634</v>
      </c>
      <c r="K42" s="24">
        <f t="shared" si="23"/>
        <v>0</v>
      </c>
      <c r="L42" s="24">
        <f>F42/I42</f>
        <v>0</v>
      </c>
      <c r="M42" s="24">
        <f t="shared" si="24"/>
        <v>2.8037383177570093E-2</v>
      </c>
      <c r="N42" s="24">
        <f t="shared" ref="N42" si="29">H42/I42</f>
        <v>6.5420560747663545E-2</v>
      </c>
      <c r="O42">
        <f t="shared" si="26"/>
        <v>1</v>
      </c>
      <c r="P42" s="25" t="s">
        <v>109</v>
      </c>
    </row>
    <row r="43" spans="1:16">
      <c r="A43" s="25"/>
      <c r="B43" t="s">
        <v>77</v>
      </c>
      <c r="C43" t="s">
        <v>78</v>
      </c>
      <c r="D43" s="21">
        <v>40.247901237400001</v>
      </c>
      <c r="E43" s="21">
        <v>56.7212612732</v>
      </c>
      <c r="F43" s="21">
        <v>1.3694390496</v>
      </c>
      <c r="G43" s="21">
        <v>1.2641946056</v>
      </c>
      <c r="H43" s="21">
        <v>0.3972038336</v>
      </c>
      <c r="P43" t="s">
        <v>105</v>
      </c>
    </row>
    <row r="44" spans="1:16" s="25" customFormat="1">
      <c r="A44"/>
      <c r="B44" s="25" t="s">
        <v>79</v>
      </c>
      <c r="C44" s="25" t="s">
        <v>78</v>
      </c>
      <c r="D44" s="26">
        <v>32.978196199999999</v>
      </c>
      <c r="E44" s="26">
        <v>61.724626620000002</v>
      </c>
      <c r="F44" s="26">
        <v>2.8185789699999999</v>
      </c>
      <c r="G44" s="26">
        <v>3.3526932189999998</v>
      </c>
      <c r="H44" s="26">
        <v>0.33372367400000003</v>
      </c>
      <c r="I44" s="27">
        <f>SUM(D44:H44)</f>
        <v>101.207818683</v>
      </c>
      <c r="J44" s="28">
        <f>D44/I44</f>
        <v>0.32584632915855333</v>
      </c>
      <c r="K44" s="28">
        <f>E44/I44</f>
        <v>0.60988002135815189</v>
      </c>
      <c r="L44" s="28">
        <f>F44/I44</f>
        <v>2.7849419211654642E-2</v>
      </c>
      <c r="M44" s="28">
        <f>G44/I44</f>
        <v>3.3126820265746482E-2</v>
      </c>
      <c r="N44" s="28">
        <f>H44/I44</f>
        <v>3.2974100058937045E-3</v>
      </c>
      <c r="O44" s="25">
        <f>SUM(J44:N44)</f>
        <v>1.0000000000000002</v>
      </c>
      <c r="P44" s="25" t="s">
        <v>105</v>
      </c>
    </row>
    <row r="45" spans="1:16" s="25" customFormat="1">
      <c r="A45"/>
      <c r="B45" s="25" t="s">
        <v>83</v>
      </c>
      <c r="C45" s="25" t="s">
        <v>84</v>
      </c>
      <c r="D45" s="26">
        <v>17.399999999999999</v>
      </c>
      <c r="E45" s="26">
        <v>71.8</v>
      </c>
      <c r="F45" s="26">
        <v>4.8</v>
      </c>
      <c r="G45" s="26">
        <v>0.1</v>
      </c>
      <c r="H45" s="26">
        <v>5.9</v>
      </c>
      <c r="I45" s="27">
        <f t="shared" ref="I45:I46" si="30">SUM(D45:H45)</f>
        <v>99.999999999999986</v>
      </c>
      <c r="J45" s="28">
        <f>D45/I45</f>
        <v>0.17400000000000002</v>
      </c>
      <c r="K45" s="28">
        <f>E45/I45</f>
        <v>0.71800000000000008</v>
      </c>
      <c r="L45" s="28">
        <f>F45/I45</f>
        <v>4.8000000000000008E-2</v>
      </c>
      <c r="M45" s="28">
        <f>G45/I45</f>
        <v>1.0000000000000002E-3</v>
      </c>
      <c r="N45" s="28">
        <f>H45/I45</f>
        <v>5.9000000000000011E-2</v>
      </c>
      <c r="O45" s="25">
        <f>SUM(J45:N45)</f>
        <v>1.0000000000000002</v>
      </c>
      <c r="P45" s="25" t="s">
        <v>107</v>
      </c>
    </row>
    <row r="46" spans="1:16" s="25" customFormat="1">
      <c r="A46"/>
      <c r="B46" s="25" t="s">
        <v>79</v>
      </c>
      <c r="C46" s="25" t="s">
        <v>88</v>
      </c>
      <c r="D46" s="26">
        <v>32.178196202333297</v>
      </c>
      <c r="E46" s="26">
        <v>61.724626618222224</v>
      </c>
      <c r="F46" s="26">
        <v>2.8185789698888888</v>
      </c>
      <c r="G46" s="26">
        <v>3.3526932191111114</v>
      </c>
      <c r="H46" s="26">
        <v>0.33372367355555599</v>
      </c>
      <c r="I46" s="27">
        <f t="shared" si="30"/>
        <v>100.40781868311107</v>
      </c>
      <c r="J46" s="28">
        <f>D46/I46</f>
        <v>0.32047500507792404</v>
      </c>
      <c r="K46" s="28">
        <f>E46/I46</f>
        <v>0.61473924468996066</v>
      </c>
      <c r="L46" s="28">
        <f>F46/I46</f>
        <v>2.8071309653527839E-2</v>
      </c>
      <c r="M46" s="28">
        <f>G46/I46</f>
        <v>3.3390758439761282E-2</v>
      </c>
      <c r="N46" s="28">
        <f>H46/I46</f>
        <v>3.3236821388262011E-3</v>
      </c>
      <c r="O46" s="25">
        <f>SUM(J46:N46)</f>
        <v>1</v>
      </c>
      <c r="P46" s="25" t="s">
        <v>105</v>
      </c>
    </row>
    <row r="59" spans="1:1">
      <c r="A59" s="25"/>
    </row>
  </sheetData>
  <mergeCells count="3">
    <mergeCell ref="B1:J1"/>
    <mergeCell ref="D2:H2"/>
    <mergeCell ref="J2:N2"/>
  </mergeCell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Figure 1A Data</vt:lpstr>
      <vt:lpstr>Figure 1B Data</vt:lpstr>
    </vt:vector>
  </TitlesOfParts>
  <Company>Uni.lu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Kacy GREENHALGH</dc:creator>
  <cp:lastModifiedBy>Kacy GREENHALGH</cp:lastModifiedBy>
  <dcterms:created xsi:type="dcterms:W3CDTF">2015-10-15T15:46:13Z</dcterms:created>
  <dcterms:modified xsi:type="dcterms:W3CDTF">2015-10-16T09:29:53Z</dcterms:modified>
</cp:coreProperties>
</file>